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345" windowHeight="4035"/>
  </bookViews>
  <sheets>
    <sheet name="Лист1" sheetId="1" r:id="rId1"/>
  </sheets>
  <definedNames>
    <definedName name="_xlnm._FilterDatabase" localSheetId="0" hidden="1">Лист1!$A$7:$R$117</definedName>
    <definedName name="_xlnm.Print_Titles" localSheetId="0">Лист1!$5:$6</definedName>
    <definedName name="_xlnm.Print_Area" localSheetId="0">Лист1!$A$2:$S$82</definedName>
  </definedNames>
  <calcPr calcId="145621"/>
</workbook>
</file>

<file path=xl/calcChain.xml><?xml version="1.0" encoding="utf-8"?>
<calcChain xmlns="http://schemas.openxmlformats.org/spreadsheetml/2006/main">
  <c r="O80" i="1" l="1"/>
  <c r="O81" i="1"/>
  <c r="F76" i="1"/>
  <c r="G76" i="1"/>
  <c r="H76" i="1"/>
  <c r="I76" i="1"/>
  <c r="J76" i="1"/>
  <c r="K76" i="1"/>
  <c r="L76" i="1"/>
  <c r="M76" i="1"/>
  <c r="N76" i="1"/>
  <c r="E76" i="1"/>
  <c r="F75" i="1"/>
  <c r="F77" i="1" s="1"/>
  <c r="G75" i="1"/>
  <c r="G77" i="1" s="1"/>
  <c r="H75" i="1"/>
  <c r="I75" i="1"/>
  <c r="J75" i="1"/>
  <c r="J77" i="1" s="1"/>
  <c r="K75" i="1"/>
  <c r="K77" i="1" s="1"/>
  <c r="L75" i="1"/>
  <c r="M75" i="1"/>
  <c r="N75" i="1"/>
  <c r="N78" i="1" s="1"/>
  <c r="E75" i="1"/>
  <c r="E77" i="1" s="1"/>
  <c r="H77" i="1"/>
  <c r="I77" i="1"/>
  <c r="L77" i="1"/>
  <c r="M77" i="1"/>
  <c r="O75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44" i="1"/>
  <c r="F41" i="1"/>
  <c r="G41" i="1"/>
  <c r="H41" i="1"/>
  <c r="I41" i="1"/>
  <c r="J41" i="1"/>
  <c r="K41" i="1"/>
  <c r="L41" i="1"/>
  <c r="M41" i="1"/>
  <c r="N41" i="1"/>
  <c r="E41" i="1"/>
  <c r="F40" i="1"/>
  <c r="G40" i="1"/>
  <c r="H40" i="1"/>
  <c r="I40" i="1"/>
  <c r="J40" i="1"/>
  <c r="K40" i="1"/>
  <c r="L40" i="1"/>
  <c r="M40" i="1"/>
  <c r="N40" i="1"/>
  <c r="N79" i="1" s="1"/>
  <c r="E40" i="1"/>
  <c r="F39" i="1"/>
  <c r="G39" i="1"/>
  <c r="H39" i="1"/>
  <c r="I39" i="1"/>
  <c r="J39" i="1"/>
  <c r="K39" i="1"/>
  <c r="L39" i="1"/>
  <c r="M39" i="1"/>
  <c r="N39" i="1"/>
  <c r="E39" i="1"/>
  <c r="F38" i="1"/>
  <c r="G38" i="1"/>
  <c r="H38" i="1"/>
  <c r="I38" i="1"/>
  <c r="J38" i="1"/>
  <c r="K38" i="1"/>
  <c r="L38" i="1"/>
  <c r="L42" i="1" s="1"/>
  <c r="M38" i="1"/>
  <c r="N38" i="1"/>
  <c r="E38" i="1"/>
  <c r="O30" i="1"/>
  <c r="O31" i="1"/>
  <c r="O32" i="1"/>
  <c r="O33" i="1"/>
  <c r="O34" i="1"/>
  <c r="O35" i="1"/>
  <c r="O36" i="1"/>
  <c r="O37" i="1"/>
  <c r="O29" i="1"/>
  <c r="F26" i="1"/>
  <c r="G26" i="1"/>
  <c r="H26" i="1"/>
  <c r="I26" i="1"/>
  <c r="J26" i="1"/>
  <c r="K26" i="1"/>
  <c r="L26" i="1"/>
  <c r="M26" i="1"/>
  <c r="N26" i="1"/>
  <c r="E26" i="1"/>
  <c r="O26" i="1" s="1"/>
  <c r="F25" i="1"/>
  <c r="G25" i="1"/>
  <c r="H25" i="1"/>
  <c r="I25" i="1"/>
  <c r="J25" i="1"/>
  <c r="K25" i="1"/>
  <c r="L25" i="1"/>
  <c r="M25" i="1"/>
  <c r="N25" i="1"/>
  <c r="N27" i="1" s="1"/>
  <c r="E25" i="1"/>
  <c r="O20" i="1"/>
  <c r="O21" i="1"/>
  <c r="O22" i="1"/>
  <c r="O23" i="1"/>
  <c r="O24" i="1"/>
  <c r="O19" i="1"/>
  <c r="O16" i="1"/>
  <c r="N15" i="1"/>
  <c r="M15" i="1"/>
  <c r="M79" i="1" s="1"/>
  <c r="N14" i="1"/>
  <c r="N17" i="1" s="1"/>
  <c r="M14" i="1"/>
  <c r="M17" i="1" s="1"/>
  <c r="O12" i="1"/>
  <c r="O13" i="1"/>
  <c r="O11" i="1"/>
  <c r="O10" i="1"/>
  <c r="O9" i="1"/>
  <c r="K42" i="1"/>
  <c r="M42" i="1"/>
  <c r="O38" i="1" l="1"/>
  <c r="O40" i="1"/>
  <c r="N77" i="1"/>
  <c r="N42" i="1"/>
  <c r="O25" i="1"/>
  <c r="O39" i="1"/>
  <c r="O41" i="1"/>
  <c r="N82" i="1"/>
  <c r="M78" i="1"/>
  <c r="M82" i="1" s="1"/>
  <c r="O76" i="1"/>
  <c r="O77" i="1"/>
  <c r="J82" i="1" l="1"/>
  <c r="M27" i="1"/>
  <c r="L27" i="1"/>
  <c r="K27" i="1"/>
  <c r="J27" i="1"/>
  <c r="O27" i="1" l="1"/>
  <c r="J42" i="1"/>
  <c r="I42" i="1"/>
  <c r="H42" i="1"/>
  <c r="O42" i="1" s="1"/>
  <c r="L15" i="1"/>
  <c r="L79" i="1" s="1"/>
  <c r="K15" i="1"/>
  <c r="K79" i="1" s="1"/>
  <c r="O79" i="1" s="1"/>
  <c r="J15" i="1"/>
  <c r="O15" i="1" s="1"/>
  <c r="L14" i="1"/>
  <c r="L78" i="1" s="1"/>
  <c r="K14" i="1"/>
  <c r="J14" i="1"/>
  <c r="K78" i="1" l="1"/>
  <c r="O78" i="1" s="1"/>
  <c r="O14" i="1"/>
  <c r="L82" i="1"/>
  <c r="J17" i="1"/>
  <c r="K17" i="1"/>
  <c r="L17" i="1"/>
  <c r="O17" i="1" l="1"/>
  <c r="K82" i="1"/>
  <c r="O82" i="1" s="1"/>
</calcChain>
</file>

<file path=xl/sharedStrings.xml><?xml version="1.0" encoding="utf-8"?>
<sst xmlns="http://schemas.openxmlformats.org/spreadsheetml/2006/main" count="277" uniqueCount="152">
  <si>
    <t>Срок исполнения</t>
  </si>
  <si>
    <t>Источник финансирования</t>
  </si>
  <si>
    <t>№ п/п</t>
  </si>
  <si>
    <t>Наименоваие мероприятия</t>
  </si>
  <si>
    <t>Всего</t>
  </si>
  <si>
    <t>1.1</t>
  </si>
  <si>
    <t>1.3.</t>
  </si>
  <si>
    <t>1.4.</t>
  </si>
  <si>
    <t>Организация обучения молодежи профессиям, пользующимся спросом у работодателей</t>
  </si>
  <si>
    <t>Содействие молодежи в трудоустройстве на общественные работы</t>
  </si>
  <si>
    <t>4.1</t>
  </si>
  <si>
    <t>Система программных мероприятий</t>
  </si>
  <si>
    <t>Ожидаемые результаты</t>
  </si>
  <si>
    <t>1. Оказание муниципальных услуг населению в области молодежной политики</t>
  </si>
  <si>
    <t>Выполнение муниципальных работ для населения в области молодежной политики</t>
  </si>
  <si>
    <t>Обеспечение повышения оплаты труда  работников муниципальных учреждений, не предусмотренных Указами Президента РФ</t>
  </si>
  <si>
    <t>1.2</t>
  </si>
  <si>
    <t>Обеспечение повышения оплаты труда работников муниципальных учреждений, не предусмотренных Указами Президента РФ</t>
  </si>
  <si>
    <t>областной бюджет</t>
  </si>
  <si>
    <t>Погашение кредиторской задолженности, сложившейся в связи с оказанием населению муниципальных услуг в области молодежной политики</t>
  </si>
  <si>
    <t>Обеспечение надлежащего осуществления полномочий по решению вопросов местного значения</t>
  </si>
  <si>
    <t>1.5</t>
  </si>
  <si>
    <t>Всего:</t>
  </si>
  <si>
    <t>ВСЕГО по разделу 1:</t>
  </si>
  <si>
    <t>2.Организация работы с молодежью</t>
  </si>
  <si>
    <t>Содействие в организации временного трудоустройства несовершеннолетних, участие их в социально-значимых мероприятиях   по благоустройству территории городского поселения</t>
  </si>
  <si>
    <t>2.1</t>
  </si>
  <si>
    <t>2.2</t>
  </si>
  <si>
    <t>2.3</t>
  </si>
  <si>
    <t>2.4.</t>
  </si>
  <si>
    <t>Организация и проведение ярмарок вакансий для выпускников образовательных организаций</t>
  </si>
  <si>
    <t xml:space="preserve">областной бюлдет </t>
  </si>
  <si>
    <t>2.5</t>
  </si>
  <si>
    <t>Проведение проф-ориентационных мероприятий</t>
  </si>
  <si>
    <t>ВСЕГО по разделу 2:</t>
  </si>
  <si>
    <t>3.Укрепление и развитие материально – технической базы</t>
  </si>
  <si>
    <t>Проведение мероприятий по укреплению и развитию материально-технической базы подростково-молодежных клубов по месту жительства</t>
  </si>
  <si>
    <t>внебюджетные средства</t>
  </si>
  <si>
    <t>3.1.</t>
  </si>
  <si>
    <t>3.2.</t>
  </si>
  <si>
    <t>Строительство универсальной спортивной площадки размером 36/18 м в муниципальном образовании город Энгельс</t>
  </si>
  <si>
    <t>безвозмездные поступления, добровольные взносы, пожертвования физических лиц</t>
  </si>
  <si>
    <t>3.3.</t>
  </si>
  <si>
    <t>Выполнение проектных и изыскательских работ по проекту «Строительство универсальной спортивной площадки размером 36/18 м в муниципальном образовании город Энгельс»</t>
  </si>
  <si>
    <t>4.Проведение мероприятий для детей и молодежи</t>
  </si>
  <si>
    <t xml:space="preserve">Обеспечение участия молодых талантов в международных, всероссийских и областных конкурсах, выставках, фестивалях, олимпиадах </t>
  </si>
  <si>
    <t>4.2.</t>
  </si>
  <si>
    <t>Реализация мероприятий, направленных на повышение электоральной активности молодежи (круглые столы, переговорные площадки, дискуссионные клубы)</t>
  </si>
  <si>
    <t>4.3.</t>
  </si>
  <si>
    <t>Содействие развитию волонтерского движения в муниципальном образовании город Энгельс</t>
  </si>
  <si>
    <t>4.4.</t>
  </si>
  <si>
    <t>Проведение и организация массовых молодежных мероприятий, посвященных праздничным и памятным датам</t>
  </si>
  <si>
    <t>4.5</t>
  </si>
  <si>
    <t xml:space="preserve">Проведение мероприятий по месту жительства 
(«Праздники двора», мероприятия в подростково-молодежных клубах и другие)
</t>
  </si>
  <si>
    <t>4.6</t>
  </si>
  <si>
    <t>Проведение фестиваля подростково-молодежных клубов</t>
  </si>
  <si>
    <t>4.7</t>
  </si>
  <si>
    <t xml:space="preserve">Проведение ежегодного конкурса на лучшую антирекламу алкогольных, табачных изделий и наркотических средств </t>
  </si>
  <si>
    <t>4.8</t>
  </si>
  <si>
    <t>Организация и проведение спортивно-массовых мероприятий</t>
  </si>
  <si>
    <t>Проведение спортивных мероприятий среди молодых людей с ограниченными возможностями здоровья</t>
  </si>
  <si>
    <t>4.10</t>
  </si>
  <si>
    <t>Проведение конкурса среди талантливой молодежи муниципального образования город Энгельс «Гордость Покровска»</t>
  </si>
  <si>
    <t>4.11</t>
  </si>
  <si>
    <t xml:space="preserve">Обновление Доски почета молодежи «Лига выдающихся» </t>
  </si>
  <si>
    <t>Благоустройство «Аллеи молодежи», установка новых арт-объектов</t>
  </si>
  <si>
    <t>4.13</t>
  </si>
  <si>
    <t>Проведение районного фестиваля для людей с ограниченными возможностями «Невозможное возможно»</t>
  </si>
  <si>
    <t>4.14</t>
  </si>
  <si>
    <t xml:space="preserve">Проведение выставок художественного и прикладного творчества молодых людей с ограниченными возможностями здоровья </t>
  </si>
  <si>
    <t>4.15</t>
  </si>
  <si>
    <t>Организация участия представителей молодежи в районных и областных мероприятиях патриотической направленности</t>
  </si>
  <si>
    <t>4.16</t>
  </si>
  <si>
    <t xml:space="preserve">Проведение мероприятий, посвящённых Дню космонавтики </t>
  </si>
  <si>
    <t>4.17</t>
  </si>
  <si>
    <t>Проведение молодежных акций по благоустройству воинских мемориалов и захоронений «Никто не забыт – ничто не забыто!»</t>
  </si>
  <si>
    <t>4.18</t>
  </si>
  <si>
    <t>Организация акций поминовения воинов «Вахта памяти»</t>
  </si>
  <si>
    <t>4.19</t>
  </si>
  <si>
    <t>Организация встреч молодежи с ветеранами войны и труда, адресное поздравление ветеранов</t>
  </si>
  <si>
    <t>4.20</t>
  </si>
  <si>
    <t>Проведение мероприятий, посвященных празднованию дней воинской Славы России</t>
  </si>
  <si>
    <t>4.21</t>
  </si>
  <si>
    <t>Разработка и создание информационных носителей. Фото и видеосъемка мероприятий сферы молодежной политики</t>
  </si>
  <si>
    <t>4.22.</t>
  </si>
  <si>
    <t xml:space="preserve">Формирование позитивного информационного пространства «Мой город – мое будущее»:
- разработка и внед-рение социальной рекламы, социальных материалов в СМИ, ориентированных на молодежь и позитивные социальные ценности;
 - разработка, издание и приобретение информационно-методических, агитационных материалов, рекламной продукции и атрибутики для работы в сфере молодежной политики и по молодежной проблематике
</t>
  </si>
  <si>
    <t>Итого по программе:</t>
  </si>
  <si>
    <t>ВСЕГО по 4 разделу:</t>
  </si>
  <si>
    <t xml:space="preserve">ВСЕГО
по разделу 3:
</t>
  </si>
  <si>
    <t>Воспитание уважительного отношения к ветеранам войны и труда</t>
  </si>
  <si>
    <t xml:space="preserve">управление капитального строительства администрации Энгельсского муниципального района </t>
  </si>
  <si>
    <t>2019 год</t>
  </si>
  <si>
    <t xml:space="preserve">внебюджетные средства </t>
  </si>
  <si>
    <t xml:space="preserve">областной бюджет </t>
  </si>
  <si>
    <t>3.4.</t>
  </si>
  <si>
    <t>выполнение муниципального задания учреждением молодежной политики</t>
  </si>
  <si>
    <t>погашение кредиторской задолженности прошлых лет на 100 %</t>
  </si>
  <si>
    <t xml:space="preserve">увеличение количества трудоустроенной молодежи  </t>
  </si>
  <si>
    <t>повышение уровня социализации несовершеннолетних</t>
  </si>
  <si>
    <t xml:space="preserve">обеспечение молодых людей временными и сезонными работами </t>
  </si>
  <si>
    <t>увеличение количества трудоустроенной молодежи</t>
  </si>
  <si>
    <t>формирование современной материально-технической базы организаций молодежной политики</t>
  </si>
  <si>
    <t>ввод в эксплуатацию объекта капитального строительства универсальной спортивной площадки размером 36/18 м в муниципальном образовании город Энгельс</t>
  </si>
  <si>
    <t>проведение изыскательских работ, подготовка проектно-сметной документации, необходимой для выполнения работ по строительству объекта капитального строительства</t>
  </si>
  <si>
    <t xml:space="preserve">обмен опытом, создание системы сотрудничества молодежных и детских общественных объединений с 
органами местного самоуправления, повышение уровня конкурентоспособности молодых талантов  
</t>
  </si>
  <si>
    <t>повышение активности молодежи на выборах различных уровней</t>
  </si>
  <si>
    <t>увеличение числа волонтерских отрядов по различным направлениям, увеличение численности молодежи, охваченной добровольческим движением</t>
  </si>
  <si>
    <t>увеличение численности молодёжи, принимающей участие в организации и проведении массовых мероприятий</t>
  </si>
  <si>
    <t>осуществление организованного досуга молодежи по месту жительства</t>
  </si>
  <si>
    <t>повышение эффективности работы с подростками и молодежью по месту жительства</t>
  </si>
  <si>
    <t>снижение количества молодежи, подвергшихся влиянию асоциальных явлений</t>
  </si>
  <si>
    <t>увеличение количества молодежи, занимающейся физической культурой и спортом</t>
  </si>
  <si>
    <t>социальная адаптация молодых людей с ограниченными возможностями здоровья, увеличение количества молодежи, занимающейся физической культурой и спортом</t>
  </si>
  <si>
    <t>поддержка талантливой молодежи в различных областях деятельности, развитие системы выявления и поддержки талантливой молодежи</t>
  </si>
  <si>
    <t>пропаганда выдающихся представителей молодежи муниципального образования город Энгельс</t>
  </si>
  <si>
    <t>создание современной молодежной инфраструктуры</t>
  </si>
  <si>
    <t>развитие новых форм молодежной культуры среди людей с ограниченными возможностями</t>
  </si>
  <si>
    <t>развитие молодежного творчества среди молодых людей с ограниченными возможностями здоровья</t>
  </si>
  <si>
    <t>патриотическое воспитание молодежи</t>
  </si>
  <si>
    <t>увековечение памяти погибших при защите Отечества, воспитание уважительного отношения к защитникам Отечества</t>
  </si>
  <si>
    <t>повышение престижа воинской службы, формирование у молодежи ответственного отношения к Российской Армии</t>
  </si>
  <si>
    <t>размещение оперативной информации о достижениях в сфере молодежной политики и спорта, совершенствование информационной системы взаимодействия со СМИ и населением городского поселения, привлечение населения средствами социальной рекламы к занятиям физической культурой и спортом</t>
  </si>
  <si>
    <t>Погашение кредиторской задолженности по выполнению проектных и изыскательских работ по проекту «Строительство универсальной спортивной площадки размером 36/18 м в муниципальном образовании город Энгельс»</t>
  </si>
  <si>
    <t>4.12</t>
  </si>
  <si>
    <t>4.9</t>
  </si>
  <si>
    <t>2024
(прогноз)</t>
  </si>
  <si>
    <t>комитет по образованию администрации Энгельсского муниципального района - до 01.03.2018 года,управление по физической культуре, спорту, молодежной политике и туризму администрации Энгельсского муниципального района - после 01.03.2018 года, МБУ «Клуб «Энгельсская молодежь»</t>
  </si>
  <si>
    <t xml:space="preserve">Исполнители </t>
  </si>
  <si>
    <t xml:space="preserve">комитет по образованию администрации Энгельсского муниципального района - до 01.03.2018 года, управление по физической культуре, спорту, молодежной политике и туризму администрации Энгельсского муниципального района - после 01.03.2018 года, МБУ «Клуб «Энгельсская молодежь»,
Саратовская региональная общественная молодежная организация «Молодежь Поволжья» (по согласованию)
</t>
  </si>
  <si>
    <t>комитет по образованию администрации Энгельсского муниципального района - до 01.03.2018 года, управление по физической культуре, спорту, молодежной политике и туризму администрации Энгельсского муниципального района - после 01.03.2018 года, МБУ «Клуб «Энгельсская молодежь»,
Саратовская региональная общественная молодежная организация «Молодежь Поволжья» (по согласованию)</t>
  </si>
  <si>
    <t xml:space="preserve">комитет по образованию администрации Энгельсского муниципального района - до 01.03.2018 года, управление по физической культуре, спорту, молодежной политике и туризму администрации Энгельсского муниципального района - после 01.03.2018 года, МБУ «Клуб «Энгельсская молодежь»,
ГКУ СО"ЦЗН города Энгельса" (по согласованию) - до 15.03.2021 года, ГКУ СО «КСЗЗН Энгельсского района» (по согласованию) - после 15.03.2021 года
</t>
  </si>
  <si>
    <t>ГКУ СО "ЦЗН города Энгельса" (по согласованию) - до 15.03. 2021 года, ГКУ СО «КСЗЗН Энгельсского района» (по согласованию) - после 15.03. 2021 года</t>
  </si>
  <si>
    <t>Погашение кредиторской задолженности прошлых лет, за исключением обеспечения деятельности органов местного самоуправления</t>
  </si>
  <si>
    <t>3.5.</t>
  </si>
  <si>
    <t>управление по физической культуре, спорту, молодежной политике и туризму администрации Энгельсского муниципального района</t>
  </si>
  <si>
    <t>количество работников муниципальных учреждений и (или) органов местного самоуправления, заработная плата которых за полную отработку за месяц нормы рабочего времени и выполнение нормы труда (трудовых обязанностей) в 2019 году ниже минимального размера оплаты труда, - 0 человек; обеспечение по итогам 2020 года достижения следующего значения целевого показателя: количество работников муниципальных учреждений (за исключением органов местного самоуправления), занятых на полную ставку, заработная плата которых за полную отработку за месяц нормы рабочего времени и выполнение нормы труда (трудовых обязанностей) в 2020  году ниже минимального размера оплаты труда, – 0 человек; доведение оплаты труда работников до установленного уровня МРОТ в регионе</t>
  </si>
  <si>
    <t>Объем финансирования (прогнозно), тыс. руб.</t>
  </si>
  <si>
    <t>бюджет МО город Энгельс</t>
  </si>
  <si>
    <t>повышение на 5 % размера оплаты труда работников муниципальных учреждений, полностью отработавших за месяц норму рабочего времени и выполнивших нормы труда, занятых на полную ставку, с 1 октября 2019 года сверх индексации на прогнозный уровень инфляции</t>
  </si>
  <si>
    <t xml:space="preserve">ГКУ СО "ЦЗН города Энгельса" (по согласованию) - до 15.03. 2021 года, ГКУ СО "КСЗЗН Энгельсского района" (по согласованию) - после 15.03. 2021 года
</t>
  </si>
  <si>
    <t xml:space="preserve">ГКУ СО "ЦНЗ города Энгельса" (по согласованию) - до 15 марта 2021 года, ГКУ СО "КСЗЗН Энгельсского района" (по согласованию) - после 15 марта 2021 года
</t>
  </si>
  <si>
    <t>2025
(прогноз)</t>
  </si>
  <si>
    <t>2018-2025 годы</t>
  </si>
  <si>
    <t>2016-2025 годы</t>
  </si>
  <si>
    <t>2016-2025  годы</t>
  </si>
  <si>
    <t>2018-2020 годы</t>
  </si>
  <si>
    <t>Приложение 
к муниципальной программе 
«Молодежь муниципального образования город Энгельс 
Энгельсского муниципального района Саратовской области» на 2016-2025 годы</t>
  </si>
  <si>
    <t>внебюджетные
средства</t>
  </si>
  <si>
    <t>Проект завершен</t>
  </si>
  <si>
    <t>обеспечение по итогам 2018 года достижения следующих значений целевых показателей: отношение средней заработной платы работников муниципальных учреждений, на которых не распространяются Указы Президента Российской Федерации, в 2018 году к фактической  средней заработной плате работников муниципальных учреждений за 2017 год - не менее 4,0 %; количество работников муниципальных учреждений, заработная плата которых за полную отработку за месяц нормы рабочего времени и выполнение нормы труда (трудовых обязанностей) ниже минимального размера оплаты труда в 2018 году, - 0 человек;</t>
  </si>
  <si>
    <t xml:space="preserve">
</t>
  </si>
  <si>
    <r>
      <t xml:space="preserve">Приложение 
к постановлению администрации
Энгельсского муниципального района
</t>
    </r>
    <r>
      <rPr>
        <b/>
        <sz val="13"/>
        <rFont val="Times New Roman"/>
        <family val="1"/>
        <charset val="204"/>
      </rPr>
      <t xml:space="preserve">от  22.03.2023 года № 1644 </t>
    </r>
    <r>
      <rPr>
        <sz val="13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</si>
</sst>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1" fillId="0" borderId="0" xfId="0" applyFont="1" applyFill="1"/>
    <xf numFmtId="0" fontId="2" fillId="0" borderId="0" xfId="0" applyFont="1" applyFill="1"/>
    <xf numFmtId="164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wrapText="1"/>
    </xf>
    <xf numFmtId="4" fontId="2" fillId="2" borderId="0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top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justify" vertical="top" wrapText="1"/>
    </xf>
    <xf numFmtId="165" fontId="3" fillId="0" borderId="5" xfId="0" applyNumberFormat="1" applyFont="1" applyFill="1" applyBorder="1" applyAlignment="1">
      <alignment horizontal="center" vertical="top" wrapText="1"/>
    </xf>
    <xf numFmtId="165" fontId="3" fillId="0" borderId="12" xfId="0" applyNumberFormat="1" applyFont="1" applyFill="1" applyBorder="1" applyAlignment="1">
      <alignment horizontal="center" vertical="top" wrapText="1"/>
    </xf>
    <xf numFmtId="165" fontId="3" fillId="0" borderId="6" xfId="0" applyNumberFormat="1" applyFont="1" applyFill="1" applyBorder="1" applyAlignment="1">
      <alignment horizontal="center" vertical="top" wrapText="1"/>
    </xf>
    <xf numFmtId="165" fontId="3" fillId="0" borderId="9" xfId="0" applyNumberFormat="1" applyFont="1" applyFill="1" applyBorder="1" applyAlignment="1">
      <alignment horizontal="center" vertical="top" wrapText="1"/>
    </xf>
    <xf numFmtId="165" fontId="3" fillId="0" borderId="0" xfId="0" applyNumberFormat="1" applyFont="1" applyFill="1" applyBorder="1" applyAlignment="1">
      <alignment horizontal="center" vertical="top" wrapText="1"/>
    </xf>
    <xf numFmtId="165" fontId="3" fillId="0" borderId="10" xfId="0" applyNumberFormat="1" applyFont="1" applyFill="1" applyBorder="1" applyAlignment="1">
      <alignment horizontal="center" vertical="top" wrapText="1"/>
    </xf>
    <xf numFmtId="165" fontId="3" fillId="0" borderId="7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165" fontId="3" fillId="0" borderId="8" xfId="0" applyNumberFormat="1" applyFont="1" applyFill="1" applyBorder="1" applyAlignment="1">
      <alignment horizontal="center" vertical="top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top" wrapText="1"/>
    </xf>
    <xf numFmtId="165" fontId="1" fillId="0" borderId="5" xfId="0" applyNumberFormat="1" applyFont="1" applyFill="1" applyBorder="1" applyAlignment="1">
      <alignment horizontal="justify" vertical="top" wrapText="1"/>
    </xf>
    <xf numFmtId="165" fontId="1" fillId="0" borderId="6" xfId="0" applyNumberFormat="1" applyFont="1" applyFill="1" applyBorder="1" applyAlignment="1">
      <alignment horizontal="justify" vertical="top" wrapText="1"/>
    </xf>
    <xf numFmtId="165" fontId="1" fillId="0" borderId="7" xfId="0" applyNumberFormat="1" applyFont="1" applyFill="1" applyBorder="1" applyAlignment="1">
      <alignment horizontal="justify" vertical="top" wrapText="1"/>
    </xf>
    <xf numFmtId="165" fontId="1" fillId="0" borderId="8" xfId="0" applyNumberFormat="1" applyFont="1" applyFill="1" applyBorder="1" applyAlignment="1">
      <alignment horizontal="justify" vertical="top" wrapText="1"/>
    </xf>
    <xf numFmtId="165" fontId="1" fillId="0" borderId="3" xfId="0" applyNumberFormat="1" applyFont="1" applyFill="1" applyBorder="1" applyAlignment="1">
      <alignment horizontal="justify" vertical="top" wrapText="1"/>
    </xf>
    <xf numFmtId="165" fontId="1" fillId="0" borderId="4" xfId="0" applyNumberFormat="1" applyFont="1" applyFill="1" applyBorder="1" applyAlignment="1">
      <alignment horizontal="justify" vertical="top" wrapText="1"/>
    </xf>
    <xf numFmtId="165" fontId="1" fillId="0" borderId="5" xfId="0" applyNumberFormat="1" applyFont="1" applyFill="1" applyBorder="1" applyAlignment="1">
      <alignment horizontal="center" vertical="top" wrapText="1"/>
    </xf>
    <xf numFmtId="165" fontId="1" fillId="0" borderId="12" xfId="0" applyNumberFormat="1" applyFont="1" applyFill="1" applyBorder="1" applyAlignment="1">
      <alignment horizontal="center" vertical="top" wrapText="1"/>
    </xf>
    <xf numFmtId="165" fontId="1" fillId="0" borderId="6" xfId="0" applyNumberFormat="1" applyFont="1" applyFill="1" applyBorder="1" applyAlignment="1">
      <alignment horizontal="center" vertical="top" wrapText="1"/>
    </xf>
    <xf numFmtId="165" fontId="1" fillId="0" borderId="9" xfId="0" applyNumberFormat="1" applyFont="1" applyFill="1" applyBorder="1" applyAlignment="1">
      <alignment horizontal="center" vertical="top" wrapText="1"/>
    </xf>
    <xf numFmtId="165" fontId="1" fillId="0" borderId="0" xfId="0" applyNumberFormat="1" applyFont="1" applyFill="1" applyBorder="1" applyAlignment="1">
      <alignment horizontal="center" vertical="top" wrapText="1"/>
    </xf>
    <xf numFmtId="165" fontId="1" fillId="0" borderId="10" xfId="0" applyNumberFormat="1" applyFont="1" applyFill="1" applyBorder="1" applyAlignment="1">
      <alignment horizontal="center" vertical="top" wrapText="1"/>
    </xf>
    <xf numFmtId="165" fontId="1" fillId="0" borderId="7" xfId="0" applyNumberFormat="1" applyFont="1" applyFill="1" applyBorder="1" applyAlignment="1">
      <alignment horizontal="center" vertical="top" wrapText="1"/>
    </xf>
    <xf numFmtId="165" fontId="1" fillId="0" borderId="2" xfId="0" applyNumberFormat="1" applyFont="1" applyFill="1" applyBorder="1" applyAlignment="1">
      <alignment horizontal="center" vertical="top" wrapText="1"/>
    </xf>
    <xf numFmtId="165" fontId="1" fillId="0" borderId="8" xfId="0" applyNumberFormat="1" applyFont="1" applyFill="1" applyBorder="1" applyAlignment="1">
      <alignment horizontal="center" vertical="top" wrapText="1"/>
    </xf>
    <xf numFmtId="165" fontId="4" fillId="0" borderId="5" xfId="0" applyNumberFormat="1" applyFont="1" applyFill="1" applyBorder="1" applyAlignment="1">
      <alignment horizontal="center" vertical="top" wrapText="1"/>
    </xf>
    <xf numFmtId="165" fontId="4" fillId="0" borderId="12" xfId="0" applyNumberFormat="1" applyFont="1" applyFill="1" applyBorder="1" applyAlignment="1">
      <alignment horizontal="center" vertical="top" wrapText="1"/>
    </xf>
    <xf numFmtId="165" fontId="4" fillId="0" borderId="6" xfId="0" applyNumberFormat="1" applyFont="1" applyFill="1" applyBorder="1" applyAlignment="1">
      <alignment horizontal="center" vertical="top" wrapText="1"/>
    </xf>
    <xf numFmtId="165" fontId="4" fillId="0" borderId="9" xfId="0" applyNumberFormat="1" applyFont="1" applyFill="1" applyBorder="1" applyAlignment="1">
      <alignment horizontal="center" vertical="top" wrapText="1"/>
    </xf>
    <xf numFmtId="165" fontId="4" fillId="0" borderId="0" xfId="0" applyNumberFormat="1" applyFont="1" applyFill="1" applyBorder="1" applyAlignment="1">
      <alignment horizontal="center" vertical="top" wrapText="1"/>
    </xf>
    <xf numFmtId="165" fontId="4" fillId="0" borderId="10" xfId="0" applyNumberFormat="1" applyFont="1" applyFill="1" applyBorder="1" applyAlignment="1">
      <alignment horizontal="center" vertical="top" wrapText="1"/>
    </xf>
    <xf numFmtId="165" fontId="4" fillId="0" borderId="7" xfId="0" applyNumberFormat="1" applyFont="1" applyFill="1" applyBorder="1" applyAlignment="1">
      <alignment horizontal="center" vertical="top" wrapText="1"/>
    </xf>
    <xf numFmtId="165" fontId="4" fillId="0" borderId="2" xfId="0" applyNumberFormat="1" applyFont="1" applyFill="1" applyBorder="1" applyAlignment="1">
      <alignment horizontal="center" vertical="top" wrapText="1"/>
    </xf>
    <xf numFmtId="165" fontId="4" fillId="0" borderId="8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justify" vertical="top" wrapText="1"/>
    </xf>
    <xf numFmtId="165" fontId="1" fillId="0" borderId="9" xfId="0" applyNumberFormat="1" applyFont="1" applyFill="1" applyBorder="1" applyAlignment="1">
      <alignment horizontal="justify" vertical="top" wrapText="1"/>
    </xf>
    <xf numFmtId="165" fontId="1" fillId="0" borderId="10" xfId="0" applyNumberFormat="1" applyFont="1" applyFill="1" applyBorder="1" applyAlignment="1">
      <alignment horizontal="justify" vertical="top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justify" vertical="top" wrapText="1"/>
    </xf>
    <xf numFmtId="0" fontId="1" fillId="0" borderId="3" xfId="0" applyNumberFormat="1" applyFont="1" applyFill="1" applyBorder="1" applyAlignment="1">
      <alignment horizontal="justify" vertical="top" wrapText="1"/>
    </xf>
    <xf numFmtId="0" fontId="1" fillId="0" borderId="4" xfId="0" applyNumberFormat="1" applyFont="1" applyFill="1" applyBorder="1" applyAlignment="1">
      <alignment horizontal="justify" vertical="top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tabSelected="1" zoomScale="41" zoomScaleNormal="41" zoomScaleSheetLayoutView="68" zoomScalePageLayoutView="10" workbookViewId="0">
      <selection activeCell="P2" sqref="P2:S2"/>
    </sheetView>
  </sheetViews>
  <sheetFormatPr defaultRowHeight="12.75" x14ac:dyDescent="0.2"/>
  <cols>
    <col min="1" max="1" width="5.140625" style="1" customWidth="1"/>
    <col min="2" max="2" width="24.85546875" style="1" customWidth="1"/>
    <col min="3" max="3" width="13.28515625" style="1" customWidth="1"/>
    <col min="4" max="4" width="11.5703125" style="1" customWidth="1"/>
    <col min="5" max="5" width="8" style="1" customWidth="1"/>
    <col min="6" max="6" width="8.7109375" style="1" customWidth="1"/>
    <col min="7" max="8" width="9.5703125" style="1" customWidth="1"/>
    <col min="9" max="10" width="9.7109375" style="1" customWidth="1"/>
    <col min="11" max="11" width="9.28515625" style="1" customWidth="1"/>
    <col min="12" max="12" width="10.5703125" style="1" customWidth="1"/>
    <col min="13" max="14" width="10.85546875" style="1" customWidth="1"/>
    <col min="15" max="15" width="10.42578125" style="2" customWidth="1"/>
    <col min="16" max="16" width="20.85546875" style="2" customWidth="1"/>
    <col min="17" max="17" width="18.5703125" style="1" customWidth="1"/>
    <col min="18" max="18" width="35.7109375" style="1" customWidth="1"/>
    <col min="19" max="19" width="15.7109375" style="1" customWidth="1"/>
    <col min="20" max="16384" width="9.140625" style="1"/>
  </cols>
  <sheetData>
    <row r="1" spans="1:19" ht="18" customHeight="1" x14ac:dyDescent="0.25">
      <c r="P1" s="92" t="s">
        <v>150</v>
      </c>
      <c r="Q1" s="93"/>
      <c r="R1" s="93"/>
      <c r="S1" s="93"/>
    </row>
    <row r="2" spans="1:19" ht="86.25" customHeight="1" x14ac:dyDescent="0.2">
      <c r="A2" s="3"/>
      <c r="B2" s="3"/>
      <c r="C2" s="3"/>
      <c r="D2" s="3"/>
      <c r="E2" s="13"/>
      <c r="F2" s="13"/>
      <c r="I2" s="13"/>
      <c r="J2" s="13"/>
      <c r="K2" s="13"/>
      <c r="L2" s="13"/>
      <c r="M2" s="13"/>
      <c r="N2" s="13"/>
      <c r="O2" s="13"/>
      <c r="P2" s="94" t="s">
        <v>151</v>
      </c>
      <c r="Q2" s="94"/>
      <c r="R2" s="94"/>
      <c r="S2" s="94"/>
    </row>
    <row r="3" spans="1:19" ht="97.5" customHeight="1" x14ac:dyDescent="0.2">
      <c r="A3" s="3"/>
      <c r="B3" s="3"/>
      <c r="C3" s="3"/>
      <c r="D3" s="3"/>
      <c r="E3" s="13"/>
      <c r="F3" s="13"/>
      <c r="I3" s="13"/>
      <c r="J3" s="13"/>
      <c r="K3" s="13"/>
      <c r="L3" s="13"/>
      <c r="M3" s="13"/>
      <c r="N3" s="13"/>
      <c r="O3" s="13"/>
      <c r="P3" s="94" t="s">
        <v>146</v>
      </c>
      <c r="Q3" s="94"/>
      <c r="R3" s="94"/>
      <c r="S3" s="94"/>
    </row>
    <row r="4" spans="1:19" ht="18.75" x14ac:dyDescent="0.3">
      <c r="A4" s="95" t="s">
        <v>11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ht="19.5" customHeight="1" x14ac:dyDescent="0.2">
      <c r="A5" s="103" t="s">
        <v>2</v>
      </c>
      <c r="B5" s="103" t="s">
        <v>3</v>
      </c>
      <c r="C5" s="103" t="s">
        <v>0</v>
      </c>
      <c r="D5" s="103" t="s">
        <v>1</v>
      </c>
      <c r="E5" s="108" t="s">
        <v>136</v>
      </c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99" t="s">
        <v>127</v>
      </c>
      <c r="Q5" s="100"/>
      <c r="R5" s="103" t="s">
        <v>12</v>
      </c>
      <c r="S5" s="103"/>
    </row>
    <row r="6" spans="1:19" ht="36" customHeight="1" x14ac:dyDescent="0.2">
      <c r="A6" s="103"/>
      <c r="B6" s="103"/>
      <c r="C6" s="103"/>
      <c r="D6" s="103"/>
      <c r="E6" s="23">
        <v>2016</v>
      </c>
      <c r="F6" s="23">
        <v>2017</v>
      </c>
      <c r="G6" s="24">
        <v>2018</v>
      </c>
      <c r="H6" s="24">
        <v>2019</v>
      </c>
      <c r="I6" s="24">
        <v>2020</v>
      </c>
      <c r="J6" s="24">
        <v>2021</v>
      </c>
      <c r="K6" s="24">
        <v>2022</v>
      </c>
      <c r="L6" s="23">
        <v>2023</v>
      </c>
      <c r="M6" s="23" t="s">
        <v>125</v>
      </c>
      <c r="N6" s="25" t="s">
        <v>141</v>
      </c>
      <c r="O6" s="24" t="s">
        <v>4</v>
      </c>
      <c r="P6" s="101"/>
      <c r="Q6" s="102"/>
      <c r="R6" s="103"/>
      <c r="S6" s="103"/>
    </row>
    <row r="7" spans="1:19" s="27" customFormat="1" ht="14.25" x14ac:dyDescent="0.25">
      <c r="A7" s="24">
        <v>1</v>
      </c>
      <c r="B7" s="23">
        <v>2</v>
      </c>
      <c r="C7" s="23">
        <v>3</v>
      </c>
      <c r="D7" s="31">
        <v>4</v>
      </c>
      <c r="E7" s="23">
        <v>5</v>
      </c>
      <c r="F7" s="23">
        <v>6</v>
      </c>
      <c r="G7" s="24">
        <v>7</v>
      </c>
      <c r="H7" s="24">
        <v>8</v>
      </c>
      <c r="I7" s="24">
        <v>9</v>
      </c>
      <c r="J7" s="24">
        <v>10</v>
      </c>
      <c r="K7" s="24">
        <v>11</v>
      </c>
      <c r="L7" s="24">
        <v>12</v>
      </c>
      <c r="M7" s="24">
        <v>13</v>
      </c>
      <c r="N7" s="26">
        <v>14</v>
      </c>
      <c r="O7" s="24">
        <v>15</v>
      </c>
      <c r="P7" s="106">
        <v>16</v>
      </c>
      <c r="Q7" s="107"/>
      <c r="R7" s="104">
        <v>17</v>
      </c>
      <c r="S7" s="105"/>
    </row>
    <row r="8" spans="1:19" ht="21.75" customHeight="1" x14ac:dyDescent="0.2">
      <c r="A8" s="21"/>
      <c r="B8" s="104" t="s">
        <v>13</v>
      </c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05"/>
    </row>
    <row r="9" spans="1:19" ht="109.5" customHeight="1" x14ac:dyDescent="0.2">
      <c r="A9" s="16" t="s">
        <v>5</v>
      </c>
      <c r="B9" s="28" t="s">
        <v>14</v>
      </c>
      <c r="C9" s="36" t="s">
        <v>142</v>
      </c>
      <c r="D9" s="30" t="s">
        <v>137</v>
      </c>
      <c r="E9" s="15">
        <v>0</v>
      </c>
      <c r="F9" s="15">
        <v>0</v>
      </c>
      <c r="G9" s="15">
        <v>7172.1</v>
      </c>
      <c r="H9" s="15">
        <v>8210.4</v>
      </c>
      <c r="I9" s="15">
        <v>7168.2</v>
      </c>
      <c r="J9" s="15">
        <v>10131.4</v>
      </c>
      <c r="K9" s="22">
        <v>13235.1</v>
      </c>
      <c r="L9" s="15">
        <v>16513.400000000001</v>
      </c>
      <c r="M9" s="17">
        <v>18159.400000000001</v>
      </c>
      <c r="N9" s="22">
        <v>18638.599999999999</v>
      </c>
      <c r="O9" s="15">
        <f>SUM(E9:N9)</f>
        <v>99228.6</v>
      </c>
      <c r="P9" s="58" t="s">
        <v>126</v>
      </c>
      <c r="Q9" s="59"/>
      <c r="R9" s="38" t="s">
        <v>95</v>
      </c>
      <c r="S9" s="38"/>
    </row>
    <row r="10" spans="1:19" ht="156.75" customHeight="1" x14ac:dyDescent="0.2">
      <c r="A10" s="16" t="s">
        <v>16</v>
      </c>
      <c r="B10" s="28" t="s">
        <v>15</v>
      </c>
      <c r="C10" s="36" t="s">
        <v>145</v>
      </c>
      <c r="D10" s="30" t="s">
        <v>18</v>
      </c>
      <c r="E10" s="15">
        <v>0</v>
      </c>
      <c r="F10" s="15">
        <v>0</v>
      </c>
      <c r="G10" s="15">
        <v>1603.6</v>
      </c>
      <c r="H10" s="15">
        <v>1691.4</v>
      </c>
      <c r="I10" s="15">
        <v>3941.1</v>
      </c>
      <c r="J10" s="15">
        <v>0</v>
      </c>
      <c r="K10" s="15">
        <v>0</v>
      </c>
      <c r="L10" s="15">
        <v>0</v>
      </c>
      <c r="M10" s="17">
        <v>0</v>
      </c>
      <c r="N10" s="22">
        <v>0</v>
      </c>
      <c r="O10" s="22">
        <f>SUM(E10:N10)</f>
        <v>7236.1</v>
      </c>
      <c r="P10" s="58" t="s">
        <v>126</v>
      </c>
      <c r="Q10" s="59"/>
      <c r="R10" s="97" t="s">
        <v>149</v>
      </c>
      <c r="S10" s="98"/>
    </row>
    <row r="11" spans="1:19" ht="203.25" customHeight="1" x14ac:dyDescent="0.2">
      <c r="A11" s="16" t="s">
        <v>6</v>
      </c>
      <c r="B11" s="28" t="s">
        <v>17</v>
      </c>
      <c r="C11" s="36" t="s">
        <v>145</v>
      </c>
      <c r="D11" s="30" t="s">
        <v>137</v>
      </c>
      <c r="E11" s="15">
        <v>0</v>
      </c>
      <c r="F11" s="15">
        <v>0</v>
      </c>
      <c r="G11" s="15">
        <v>84.4</v>
      </c>
      <c r="H11" s="15">
        <v>188</v>
      </c>
      <c r="I11" s="15">
        <v>296.2</v>
      </c>
      <c r="J11" s="15">
        <v>0</v>
      </c>
      <c r="K11" s="15">
        <v>0</v>
      </c>
      <c r="L11" s="15">
        <v>0</v>
      </c>
      <c r="M11" s="17">
        <v>0</v>
      </c>
      <c r="N11" s="22">
        <v>0</v>
      </c>
      <c r="O11" s="22">
        <f>SUM(E11:N11)</f>
        <v>568.59999999999991</v>
      </c>
      <c r="P11" s="58" t="s">
        <v>126</v>
      </c>
      <c r="Q11" s="59"/>
      <c r="R11" s="96" t="s">
        <v>135</v>
      </c>
      <c r="S11" s="96"/>
    </row>
    <row r="12" spans="1:19" ht="116.25" customHeight="1" x14ac:dyDescent="0.2">
      <c r="A12" s="16" t="s">
        <v>7</v>
      </c>
      <c r="B12" s="28" t="s">
        <v>19</v>
      </c>
      <c r="C12" s="35" t="s">
        <v>142</v>
      </c>
      <c r="D12" s="30" t="s">
        <v>137</v>
      </c>
      <c r="E12" s="15">
        <v>0</v>
      </c>
      <c r="F12" s="15">
        <v>0</v>
      </c>
      <c r="G12" s="15">
        <v>0</v>
      </c>
      <c r="H12" s="15">
        <v>2062.8000000000002</v>
      </c>
      <c r="I12" s="15">
        <v>1124.9000000000001</v>
      </c>
      <c r="J12" s="15">
        <v>940.8</v>
      </c>
      <c r="K12" s="15">
        <v>1176.4000000000001</v>
      </c>
      <c r="L12" s="15">
        <v>1028.8</v>
      </c>
      <c r="M12" s="17">
        <v>0</v>
      </c>
      <c r="N12" s="22">
        <v>0</v>
      </c>
      <c r="O12" s="22">
        <f t="shared" ref="O12:O13" si="0">SUM(E12:N12)</f>
        <v>6333.7</v>
      </c>
      <c r="P12" s="58" t="s">
        <v>126</v>
      </c>
      <c r="Q12" s="59"/>
      <c r="R12" s="38" t="s">
        <v>96</v>
      </c>
      <c r="S12" s="38"/>
    </row>
    <row r="13" spans="1:19" ht="107.25" customHeight="1" x14ac:dyDescent="0.2">
      <c r="A13" s="16" t="s">
        <v>21</v>
      </c>
      <c r="B13" s="28" t="s">
        <v>20</v>
      </c>
      <c r="C13" s="14" t="s">
        <v>91</v>
      </c>
      <c r="D13" s="30" t="s">
        <v>18</v>
      </c>
      <c r="E13" s="15">
        <v>0</v>
      </c>
      <c r="F13" s="15">
        <v>0</v>
      </c>
      <c r="G13" s="15">
        <v>0</v>
      </c>
      <c r="H13" s="15">
        <v>138.30000000000001</v>
      </c>
      <c r="I13" s="15">
        <v>0</v>
      </c>
      <c r="J13" s="15">
        <v>0</v>
      </c>
      <c r="K13" s="15">
        <v>0</v>
      </c>
      <c r="L13" s="15">
        <v>0</v>
      </c>
      <c r="M13" s="17">
        <v>0</v>
      </c>
      <c r="N13" s="22">
        <v>0</v>
      </c>
      <c r="O13" s="22">
        <f t="shared" si="0"/>
        <v>138.30000000000001</v>
      </c>
      <c r="P13" s="58" t="s">
        <v>126</v>
      </c>
      <c r="Q13" s="59"/>
      <c r="R13" s="38" t="s">
        <v>138</v>
      </c>
      <c r="S13" s="38"/>
    </row>
    <row r="14" spans="1:19" ht="60.75" customHeight="1" x14ac:dyDescent="0.2">
      <c r="A14" s="51" t="s">
        <v>23</v>
      </c>
      <c r="B14" s="51"/>
      <c r="C14" s="51"/>
      <c r="D14" s="30" t="s">
        <v>137</v>
      </c>
      <c r="E14" s="15">
        <v>0</v>
      </c>
      <c r="F14" s="15">
        <v>0</v>
      </c>
      <c r="G14" s="15">
        <v>7256.5</v>
      </c>
      <c r="H14" s="15">
        <v>10461.200000000001</v>
      </c>
      <c r="I14" s="15">
        <v>8589.2999999999993</v>
      </c>
      <c r="J14" s="15">
        <f>J9+J11+J12</f>
        <v>11072.199999999999</v>
      </c>
      <c r="K14" s="15">
        <f>K9+K11+K12</f>
        <v>14411.5</v>
      </c>
      <c r="L14" s="15">
        <f>L9+L11+L12</f>
        <v>17542.2</v>
      </c>
      <c r="M14" s="17">
        <f>M9+M11+M12</f>
        <v>18159.400000000001</v>
      </c>
      <c r="N14" s="22">
        <f>N9+N11+N12</f>
        <v>18638.599999999999</v>
      </c>
      <c r="O14" s="22">
        <f>SUM(E14:N14)</f>
        <v>106130.9</v>
      </c>
      <c r="P14" s="60"/>
      <c r="Q14" s="61"/>
      <c r="R14" s="61"/>
      <c r="S14" s="62"/>
    </row>
    <row r="15" spans="1:19" ht="42" customHeight="1" x14ac:dyDescent="0.2">
      <c r="A15" s="51"/>
      <c r="B15" s="51"/>
      <c r="C15" s="51"/>
      <c r="D15" s="30" t="s">
        <v>18</v>
      </c>
      <c r="E15" s="15">
        <v>0</v>
      </c>
      <c r="F15" s="15">
        <v>0</v>
      </c>
      <c r="G15" s="15">
        <v>1603.6</v>
      </c>
      <c r="H15" s="15">
        <v>1829.7</v>
      </c>
      <c r="I15" s="15">
        <v>3941.1</v>
      </c>
      <c r="J15" s="15">
        <f>J10+J13</f>
        <v>0</v>
      </c>
      <c r="K15" s="15">
        <f>K10+K13</f>
        <v>0</v>
      </c>
      <c r="L15" s="15">
        <f>L10+L13</f>
        <v>0</v>
      </c>
      <c r="M15" s="22">
        <f>M10+M13</f>
        <v>0</v>
      </c>
      <c r="N15" s="22">
        <f>N10+N13</f>
        <v>0</v>
      </c>
      <c r="O15" s="22">
        <f t="shared" ref="O15:O17" si="1">SUM(E15:N15)</f>
        <v>7374.4</v>
      </c>
      <c r="P15" s="63"/>
      <c r="Q15" s="64"/>
      <c r="R15" s="64"/>
      <c r="S15" s="65"/>
    </row>
    <row r="16" spans="1:19" ht="48" customHeight="1" x14ac:dyDescent="0.2">
      <c r="A16" s="51"/>
      <c r="B16" s="51"/>
      <c r="C16" s="51"/>
      <c r="D16" s="30" t="s">
        <v>92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7">
        <v>0</v>
      </c>
      <c r="N16" s="22">
        <v>0</v>
      </c>
      <c r="O16" s="22">
        <f t="shared" si="1"/>
        <v>0</v>
      </c>
      <c r="P16" s="63"/>
      <c r="Q16" s="64"/>
      <c r="R16" s="64"/>
      <c r="S16" s="65"/>
    </row>
    <row r="17" spans="1:19" ht="30.75" customHeight="1" x14ac:dyDescent="0.2">
      <c r="A17" s="51"/>
      <c r="B17" s="51"/>
      <c r="C17" s="51"/>
      <c r="D17" s="30" t="s">
        <v>22</v>
      </c>
      <c r="E17" s="15">
        <v>0</v>
      </c>
      <c r="F17" s="15">
        <v>0</v>
      </c>
      <c r="G17" s="15">
        <v>8860.1</v>
      </c>
      <c r="H17" s="15">
        <v>12290.9</v>
      </c>
      <c r="I17" s="15">
        <v>12530.4</v>
      </c>
      <c r="J17" s="15">
        <f>SUM(J14:J16)</f>
        <v>11072.199999999999</v>
      </c>
      <c r="K17" s="15">
        <f>SUM(K14:K16)</f>
        <v>14411.5</v>
      </c>
      <c r="L17" s="15">
        <f>SUM(L14:L16)</f>
        <v>17542.2</v>
      </c>
      <c r="M17" s="22">
        <f>SUM(M14:M16)</f>
        <v>18159.400000000001</v>
      </c>
      <c r="N17" s="22">
        <f>SUM(N14:N16)</f>
        <v>18638.599999999999</v>
      </c>
      <c r="O17" s="22">
        <f t="shared" si="1"/>
        <v>113505.30000000002</v>
      </c>
      <c r="P17" s="66"/>
      <c r="Q17" s="67"/>
      <c r="R17" s="67"/>
      <c r="S17" s="68"/>
    </row>
    <row r="18" spans="1:19" ht="21" customHeight="1" x14ac:dyDescent="0.2">
      <c r="A18" s="48" t="s">
        <v>24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50"/>
    </row>
    <row r="19" spans="1:19" ht="103.5" customHeight="1" x14ac:dyDescent="0.2">
      <c r="A19" s="52" t="s">
        <v>26</v>
      </c>
      <c r="B19" s="109" t="s">
        <v>25</v>
      </c>
      <c r="C19" s="51" t="s">
        <v>143</v>
      </c>
      <c r="D19" s="30" t="s">
        <v>137</v>
      </c>
      <c r="E19" s="15">
        <v>1000</v>
      </c>
      <c r="F19" s="15">
        <v>1000</v>
      </c>
      <c r="G19" s="15">
        <v>1199.9000000000001</v>
      </c>
      <c r="H19" s="15">
        <v>1200</v>
      </c>
      <c r="I19" s="15">
        <v>0</v>
      </c>
      <c r="J19" s="15">
        <v>1399</v>
      </c>
      <c r="K19" s="15">
        <v>1399.9</v>
      </c>
      <c r="L19" s="15">
        <v>1400</v>
      </c>
      <c r="M19" s="17">
        <v>1400</v>
      </c>
      <c r="N19" s="22">
        <v>1400</v>
      </c>
      <c r="O19" s="15">
        <f>SUM(E19:N19)</f>
        <v>11398.8</v>
      </c>
      <c r="P19" s="54" t="s">
        <v>130</v>
      </c>
      <c r="Q19" s="55"/>
      <c r="R19" s="38" t="s">
        <v>97</v>
      </c>
      <c r="S19" s="38"/>
    </row>
    <row r="20" spans="1:19" ht="93.75" customHeight="1" x14ac:dyDescent="0.2">
      <c r="A20" s="52"/>
      <c r="B20" s="109"/>
      <c r="C20" s="51"/>
      <c r="D20" s="30" t="s">
        <v>18</v>
      </c>
      <c r="E20" s="15">
        <v>353.55</v>
      </c>
      <c r="F20" s="15">
        <v>415.71</v>
      </c>
      <c r="G20" s="15">
        <v>207.8</v>
      </c>
      <c r="H20" s="15">
        <v>1199.9000000000001</v>
      </c>
      <c r="I20" s="15">
        <v>0</v>
      </c>
      <c r="J20" s="15">
        <v>873</v>
      </c>
      <c r="K20" s="15">
        <v>989.5</v>
      </c>
      <c r="L20" s="15">
        <v>1190</v>
      </c>
      <c r="M20" s="17">
        <v>1200</v>
      </c>
      <c r="N20" s="22">
        <v>0</v>
      </c>
      <c r="O20" s="22">
        <f t="shared" ref="O20:O24" si="2">SUM(E20:N20)</f>
        <v>6429.46</v>
      </c>
      <c r="P20" s="56"/>
      <c r="Q20" s="57"/>
      <c r="R20" s="38"/>
      <c r="S20" s="38"/>
    </row>
    <row r="21" spans="1:19" ht="72.75" customHeight="1" x14ac:dyDescent="0.2">
      <c r="A21" s="16" t="s">
        <v>27</v>
      </c>
      <c r="B21" s="28" t="s">
        <v>8</v>
      </c>
      <c r="C21" s="51" t="s">
        <v>143</v>
      </c>
      <c r="D21" s="30" t="s">
        <v>18</v>
      </c>
      <c r="E21" s="15">
        <v>900</v>
      </c>
      <c r="F21" s="15">
        <v>950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7">
        <v>0</v>
      </c>
      <c r="N21" s="22">
        <v>0</v>
      </c>
      <c r="O21" s="22">
        <f t="shared" si="2"/>
        <v>1850</v>
      </c>
      <c r="P21" s="58" t="s">
        <v>139</v>
      </c>
      <c r="Q21" s="59"/>
      <c r="R21" s="38" t="s">
        <v>98</v>
      </c>
      <c r="S21" s="38"/>
    </row>
    <row r="22" spans="1:19" ht="75" customHeight="1" x14ac:dyDescent="0.2">
      <c r="A22" s="16" t="s">
        <v>28</v>
      </c>
      <c r="B22" s="28" t="s">
        <v>9</v>
      </c>
      <c r="C22" s="51"/>
      <c r="D22" s="30" t="s">
        <v>18</v>
      </c>
      <c r="E22" s="15">
        <v>160</v>
      </c>
      <c r="F22" s="15">
        <v>170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7">
        <v>0</v>
      </c>
      <c r="N22" s="22">
        <v>0</v>
      </c>
      <c r="O22" s="22">
        <f t="shared" si="2"/>
        <v>330</v>
      </c>
      <c r="P22" s="58" t="s">
        <v>131</v>
      </c>
      <c r="Q22" s="59"/>
      <c r="R22" s="38" t="s">
        <v>99</v>
      </c>
      <c r="S22" s="38"/>
    </row>
    <row r="23" spans="1:19" ht="114" customHeight="1" x14ac:dyDescent="0.2">
      <c r="A23" s="16" t="s">
        <v>29</v>
      </c>
      <c r="B23" s="28" t="s">
        <v>30</v>
      </c>
      <c r="C23" s="51" t="s">
        <v>143</v>
      </c>
      <c r="D23" s="30" t="s">
        <v>31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7">
        <v>0</v>
      </c>
      <c r="N23" s="22">
        <v>0</v>
      </c>
      <c r="O23" s="22">
        <f t="shared" si="2"/>
        <v>0</v>
      </c>
      <c r="P23" s="54" t="s">
        <v>140</v>
      </c>
      <c r="Q23" s="55"/>
      <c r="R23" s="38" t="s">
        <v>100</v>
      </c>
      <c r="S23" s="38"/>
    </row>
    <row r="24" spans="1:19" ht="75" customHeight="1" x14ac:dyDescent="0.2">
      <c r="A24" s="16" t="s">
        <v>32</v>
      </c>
      <c r="B24" s="28" t="s">
        <v>33</v>
      </c>
      <c r="C24" s="51"/>
      <c r="D24" s="30" t="s">
        <v>93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7">
        <v>0</v>
      </c>
      <c r="N24" s="22">
        <v>0</v>
      </c>
      <c r="O24" s="22">
        <f t="shared" si="2"/>
        <v>0</v>
      </c>
      <c r="P24" s="56"/>
      <c r="Q24" s="57"/>
      <c r="R24" s="38" t="s">
        <v>100</v>
      </c>
      <c r="S24" s="38"/>
    </row>
    <row r="25" spans="1:19" ht="68.25" customHeight="1" x14ac:dyDescent="0.2">
      <c r="A25" s="83" t="s">
        <v>34</v>
      </c>
      <c r="B25" s="84"/>
      <c r="C25" s="85"/>
      <c r="D25" s="30" t="s">
        <v>137</v>
      </c>
      <c r="E25" s="15">
        <f>E19</f>
        <v>1000</v>
      </c>
      <c r="F25" s="22">
        <f t="shared" ref="F25:N25" si="3">F19</f>
        <v>1000</v>
      </c>
      <c r="G25" s="22">
        <f t="shared" si="3"/>
        <v>1199.9000000000001</v>
      </c>
      <c r="H25" s="22">
        <f t="shared" si="3"/>
        <v>1200</v>
      </c>
      <c r="I25" s="22">
        <f t="shared" si="3"/>
        <v>0</v>
      </c>
      <c r="J25" s="22">
        <f t="shared" si="3"/>
        <v>1399</v>
      </c>
      <c r="K25" s="22">
        <f t="shared" si="3"/>
        <v>1399.9</v>
      </c>
      <c r="L25" s="22">
        <f t="shared" si="3"/>
        <v>1400</v>
      </c>
      <c r="M25" s="22">
        <f t="shared" si="3"/>
        <v>1400</v>
      </c>
      <c r="N25" s="22">
        <f t="shared" si="3"/>
        <v>1400</v>
      </c>
      <c r="O25" s="15">
        <f>SUM(E25:N25)</f>
        <v>11398.8</v>
      </c>
      <c r="P25" s="39"/>
      <c r="Q25" s="40"/>
      <c r="R25" s="40"/>
      <c r="S25" s="41"/>
    </row>
    <row r="26" spans="1:19" ht="39" customHeight="1" x14ac:dyDescent="0.2">
      <c r="A26" s="86"/>
      <c r="B26" s="87"/>
      <c r="C26" s="88"/>
      <c r="D26" s="30" t="s">
        <v>93</v>
      </c>
      <c r="E26" s="15">
        <f>E20+E21+E22+E23+E24</f>
        <v>1413.55</v>
      </c>
      <c r="F26" s="22">
        <f t="shared" ref="F26:N26" si="4">F20+F21+F22+F23+F24</f>
        <v>1535.71</v>
      </c>
      <c r="G26" s="22">
        <f t="shared" si="4"/>
        <v>207.8</v>
      </c>
      <c r="H26" s="22">
        <f t="shared" si="4"/>
        <v>1199.9000000000001</v>
      </c>
      <c r="I26" s="22">
        <f t="shared" si="4"/>
        <v>0</v>
      </c>
      <c r="J26" s="22">
        <f t="shared" si="4"/>
        <v>873</v>
      </c>
      <c r="K26" s="22">
        <f t="shared" si="4"/>
        <v>989.5</v>
      </c>
      <c r="L26" s="22">
        <f t="shared" si="4"/>
        <v>1190</v>
      </c>
      <c r="M26" s="22">
        <f t="shared" si="4"/>
        <v>1200</v>
      </c>
      <c r="N26" s="22">
        <f t="shared" si="4"/>
        <v>0</v>
      </c>
      <c r="O26" s="22">
        <f t="shared" ref="O26" si="5">SUM(E26:N26)</f>
        <v>8609.4600000000009</v>
      </c>
      <c r="P26" s="42"/>
      <c r="Q26" s="43"/>
      <c r="R26" s="43"/>
      <c r="S26" s="44"/>
    </row>
    <row r="27" spans="1:19" ht="33.75" customHeight="1" x14ac:dyDescent="0.2">
      <c r="A27" s="89"/>
      <c r="B27" s="90"/>
      <c r="C27" s="91"/>
      <c r="D27" s="30" t="s">
        <v>22</v>
      </c>
      <c r="E27" s="22">
        <v>2413.6</v>
      </c>
      <c r="F27" s="22">
        <v>2535.6999999999998</v>
      </c>
      <c r="G27" s="22">
        <v>1407.7</v>
      </c>
      <c r="H27" s="22">
        <v>2399.9</v>
      </c>
      <c r="I27" s="22">
        <v>0</v>
      </c>
      <c r="J27" s="22">
        <f>SUM(J25:J26)</f>
        <v>2272</v>
      </c>
      <c r="K27" s="22">
        <f>SUM(K25:K26)</f>
        <v>2389.4</v>
      </c>
      <c r="L27" s="22">
        <f>SUM(L25:L26)</f>
        <v>2590</v>
      </c>
      <c r="M27" s="22">
        <f>SUM(M25:M26)</f>
        <v>2600</v>
      </c>
      <c r="N27" s="22">
        <f>SUM(N25:N26)</f>
        <v>1400</v>
      </c>
      <c r="O27" s="22">
        <f>SUM(E27:N27)</f>
        <v>20008.3</v>
      </c>
      <c r="P27" s="45"/>
      <c r="Q27" s="46"/>
      <c r="R27" s="46"/>
      <c r="S27" s="47"/>
    </row>
    <row r="28" spans="1:19" ht="20.25" customHeight="1" x14ac:dyDescent="0.2">
      <c r="A28" s="48" t="s">
        <v>35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50"/>
    </row>
    <row r="29" spans="1:19" ht="69.75" customHeight="1" x14ac:dyDescent="0.2">
      <c r="A29" s="52" t="s">
        <v>38</v>
      </c>
      <c r="B29" s="53" t="s">
        <v>36</v>
      </c>
      <c r="C29" s="35" t="s">
        <v>143</v>
      </c>
      <c r="D29" s="30" t="s">
        <v>137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7">
        <v>0</v>
      </c>
      <c r="N29" s="22">
        <v>0</v>
      </c>
      <c r="O29" s="15">
        <f>SUM(E29:N29)</f>
        <v>0</v>
      </c>
      <c r="P29" s="54" t="s">
        <v>126</v>
      </c>
      <c r="Q29" s="55"/>
      <c r="R29" s="38" t="s">
        <v>101</v>
      </c>
      <c r="S29" s="38"/>
    </row>
    <row r="30" spans="1:19" ht="50.25" customHeight="1" x14ac:dyDescent="0.2">
      <c r="A30" s="52"/>
      <c r="B30" s="53"/>
      <c r="C30" s="35" t="s">
        <v>143</v>
      </c>
      <c r="D30" s="30" t="s">
        <v>37</v>
      </c>
      <c r="E30" s="15">
        <v>0</v>
      </c>
      <c r="F30" s="15">
        <v>0</v>
      </c>
      <c r="G30" s="15">
        <v>0</v>
      </c>
      <c r="H30" s="15">
        <v>70</v>
      </c>
      <c r="I30" s="15">
        <v>0</v>
      </c>
      <c r="J30" s="15">
        <v>0</v>
      </c>
      <c r="K30" s="15">
        <v>0</v>
      </c>
      <c r="L30" s="15">
        <v>0</v>
      </c>
      <c r="M30" s="17">
        <v>0</v>
      </c>
      <c r="N30" s="22">
        <v>0</v>
      </c>
      <c r="O30" s="22">
        <f t="shared" ref="O30:O37" si="6">SUM(E30:N30)</f>
        <v>70</v>
      </c>
      <c r="P30" s="79"/>
      <c r="Q30" s="80"/>
      <c r="R30" s="38"/>
      <c r="S30" s="38"/>
    </row>
    <row r="31" spans="1:19" ht="60" customHeight="1" x14ac:dyDescent="0.2">
      <c r="A31" s="52"/>
      <c r="B31" s="53"/>
      <c r="C31" s="35" t="s">
        <v>143</v>
      </c>
      <c r="D31" s="30" t="s">
        <v>18</v>
      </c>
      <c r="E31" s="15">
        <v>0</v>
      </c>
      <c r="F31" s="15">
        <v>0</v>
      </c>
      <c r="G31" s="15">
        <v>0</v>
      </c>
      <c r="H31" s="15">
        <v>0</v>
      </c>
      <c r="I31" s="15">
        <v>30</v>
      </c>
      <c r="J31" s="15">
        <v>0</v>
      </c>
      <c r="K31" s="15">
        <v>59.5</v>
      </c>
      <c r="L31" s="15">
        <v>0</v>
      </c>
      <c r="M31" s="17">
        <v>0</v>
      </c>
      <c r="N31" s="22">
        <v>0</v>
      </c>
      <c r="O31" s="22">
        <f t="shared" si="6"/>
        <v>89.5</v>
      </c>
      <c r="P31" s="56"/>
      <c r="Q31" s="57"/>
      <c r="R31" s="38"/>
      <c r="S31" s="38"/>
    </row>
    <row r="32" spans="1:19" ht="42" customHeight="1" x14ac:dyDescent="0.2">
      <c r="A32" s="52" t="s">
        <v>39</v>
      </c>
      <c r="B32" s="53" t="s">
        <v>40</v>
      </c>
      <c r="C32" s="14" t="s">
        <v>91</v>
      </c>
      <c r="D32" s="30" t="s">
        <v>18</v>
      </c>
      <c r="E32" s="15">
        <v>0</v>
      </c>
      <c r="F32" s="15">
        <v>0</v>
      </c>
      <c r="G32" s="15">
        <v>0</v>
      </c>
      <c r="H32" s="15">
        <v>2482</v>
      </c>
      <c r="I32" s="15">
        <v>0</v>
      </c>
      <c r="J32" s="15">
        <v>0</v>
      </c>
      <c r="K32" s="15">
        <v>0</v>
      </c>
      <c r="L32" s="15">
        <v>0</v>
      </c>
      <c r="M32" s="17">
        <v>0</v>
      </c>
      <c r="N32" s="22">
        <v>0</v>
      </c>
      <c r="O32" s="22">
        <f t="shared" si="6"/>
        <v>2482</v>
      </c>
      <c r="P32" s="54" t="s">
        <v>90</v>
      </c>
      <c r="Q32" s="55"/>
      <c r="R32" s="38" t="s">
        <v>102</v>
      </c>
      <c r="S32" s="38"/>
    </row>
    <row r="33" spans="1:19" ht="54.75" customHeight="1" x14ac:dyDescent="0.2">
      <c r="A33" s="52"/>
      <c r="B33" s="53"/>
      <c r="C33" s="14" t="s">
        <v>91</v>
      </c>
      <c r="D33" s="30" t="s">
        <v>137</v>
      </c>
      <c r="E33" s="15">
        <v>0</v>
      </c>
      <c r="F33" s="15">
        <v>0</v>
      </c>
      <c r="G33" s="15">
        <v>0</v>
      </c>
      <c r="H33" s="15">
        <v>310.10000000000002</v>
      </c>
      <c r="I33" s="15">
        <v>0</v>
      </c>
      <c r="J33" s="15">
        <v>0</v>
      </c>
      <c r="K33" s="15">
        <v>0</v>
      </c>
      <c r="L33" s="15">
        <v>0</v>
      </c>
      <c r="M33" s="17">
        <v>0</v>
      </c>
      <c r="N33" s="22">
        <v>0</v>
      </c>
      <c r="O33" s="22">
        <f t="shared" si="6"/>
        <v>310.10000000000002</v>
      </c>
      <c r="P33" s="79"/>
      <c r="Q33" s="80"/>
      <c r="R33" s="38"/>
      <c r="S33" s="38"/>
    </row>
    <row r="34" spans="1:19" ht="94.5" customHeight="1" x14ac:dyDescent="0.2">
      <c r="A34" s="52"/>
      <c r="B34" s="53"/>
      <c r="C34" s="14" t="s">
        <v>91</v>
      </c>
      <c r="D34" s="37" t="s">
        <v>41</v>
      </c>
      <c r="E34" s="15">
        <v>0</v>
      </c>
      <c r="F34" s="15">
        <v>0</v>
      </c>
      <c r="G34" s="15">
        <v>0</v>
      </c>
      <c r="H34" s="15">
        <v>155</v>
      </c>
      <c r="I34" s="15">
        <v>0</v>
      </c>
      <c r="J34" s="15">
        <v>0</v>
      </c>
      <c r="K34" s="15">
        <v>0</v>
      </c>
      <c r="L34" s="15">
        <v>0</v>
      </c>
      <c r="M34" s="17">
        <v>0</v>
      </c>
      <c r="N34" s="22">
        <v>0</v>
      </c>
      <c r="O34" s="22">
        <f>SUM(E34:N34)</f>
        <v>155</v>
      </c>
      <c r="P34" s="56"/>
      <c r="Q34" s="57"/>
      <c r="R34" s="38"/>
      <c r="S34" s="38"/>
    </row>
    <row r="35" spans="1:19" ht="164.25" customHeight="1" x14ac:dyDescent="0.2">
      <c r="A35" s="16" t="s">
        <v>42</v>
      </c>
      <c r="B35" s="29" t="s">
        <v>43</v>
      </c>
      <c r="C35" s="14" t="s">
        <v>91</v>
      </c>
      <c r="D35" s="30" t="s">
        <v>137</v>
      </c>
      <c r="E35" s="15">
        <v>0</v>
      </c>
      <c r="F35" s="15">
        <v>0</v>
      </c>
      <c r="G35" s="15">
        <v>0</v>
      </c>
      <c r="H35" s="15">
        <v>253.7</v>
      </c>
      <c r="I35" s="15">
        <v>0</v>
      </c>
      <c r="J35" s="15">
        <v>0</v>
      </c>
      <c r="K35" s="15">
        <v>0</v>
      </c>
      <c r="L35" s="15">
        <v>0</v>
      </c>
      <c r="M35" s="17">
        <v>0</v>
      </c>
      <c r="N35" s="22">
        <v>0</v>
      </c>
      <c r="O35" s="22">
        <f t="shared" si="6"/>
        <v>253.7</v>
      </c>
      <c r="P35" s="58" t="s">
        <v>90</v>
      </c>
      <c r="Q35" s="59"/>
      <c r="R35" s="38" t="s">
        <v>103</v>
      </c>
      <c r="S35" s="38"/>
    </row>
    <row r="36" spans="1:19" ht="203.25" customHeight="1" x14ac:dyDescent="0.2">
      <c r="A36" s="20" t="s">
        <v>94</v>
      </c>
      <c r="B36" s="29" t="s">
        <v>122</v>
      </c>
      <c r="C36" s="19">
        <v>2020</v>
      </c>
      <c r="D36" s="30" t="s">
        <v>137</v>
      </c>
      <c r="E36" s="18">
        <v>0</v>
      </c>
      <c r="F36" s="18">
        <v>0</v>
      </c>
      <c r="G36" s="18">
        <v>0</v>
      </c>
      <c r="H36" s="18">
        <v>0</v>
      </c>
      <c r="I36" s="18">
        <v>352.2</v>
      </c>
      <c r="J36" s="18">
        <v>0</v>
      </c>
      <c r="K36" s="18">
        <v>0</v>
      </c>
      <c r="L36" s="18">
        <v>0</v>
      </c>
      <c r="M36" s="18">
        <v>0</v>
      </c>
      <c r="N36" s="22">
        <v>0</v>
      </c>
      <c r="O36" s="22">
        <f t="shared" si="6"/>
        <v>352.2</v>
      </c>
      <c r="P36" s="58"/>
      <c r="Q36" s="59"/>
      <c r="R36" s="58"/>
      <c r="S36" s="59"/>
    </row>
    <row r="37" spans="1:19" ht="117.75" customHeight="1" x14ac:dyDescent="0.2">
      <c r="A37" s="16" t="s">
        <v>133</v>
      </c>
      <c r="B37" s="29" t="s">
        <v>132</v>
      </c>
      <c r="C37" s="14">
        <v>2022</v>
      </c>
      <c r="D37" s="30" t="s">
        <v>137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571</v>
      </c>
      <c r="L37" s="15">
        <v>0</v>
      </c>
      <c r="M37" s="17">
        <v>0</v>
      </c>
      <c r="N37" s="22">
        <v>0</v>
      </c>
      <c r="O37" s="22">
        <f t="shared" si="6"/>
        <v>571</v>
      </c>
      <c r="P37" s="58" t="s">
        <v>134</v>
      </c>
      <c r="Q37" s="59"/>
      <c r="R37" s="38" t="s">
        <v>96</v>
      </c>
      <c r="S37" s="38"/>
    </row>
    <row r="38" spans="1:19" ht="54.75" customHeight="1" x14ac:dyDescent="0.2">
      <c r="A38" s="51" t="s">
        <v>88</v>
      </c>
      <c r="B38" s="51"/>
      <c r="C38" s="51"/>
      <c r="D38" s="30" t="s">
        <v>137</v>
      </c>
      <c r="E38" s="15">
        <f>E29+E33+E35+E36+E37</f>
        <v>0</v>
      </c>
      <c r="F38" s="22">
        <f t="shared" ref="F38:N38" si="7">F29+F33+F35+F36+F37</f>
        <v>0</v>
      </c>
      <c r="G38" s="22">
        <f t="shared" si="7"/>
        <v>0</v>
      </c>
      <c r="H38" s="22">
        <f t="shared" si="7"/>
        <v>563.79999999999995</v>
      </c>
      <c r="I38" s="22">
        <f t="shared" si="7"/>
        <v>352.2</v>
      </c>
      <c r="J38" s="22">
        <f t="shared" si="7"/>
        <v>0</v>
      </c>
      <c r="K38" s="22">
        <f t="shared" si="7"/>
        <v>571</v>
      </c>
      <c r="L38" s="22">
        <f t="shared" si="7"/>
        <v>0</v>
      </c>
      <c r="M38" s="22">
        <f t="shared" si="7"/>
        <v>0</v>
      </c>
      <c r="N38" s="22">
        <f t="shared" si="7"/>
        <v>0</v>
      </c>
      <c r="O38" s="15">
        <f>SUM(E38:N38)</f>
        <v>1487</v>
      </c>
      <c r="P38" s="39"/>
      <c r="Q38" s="40"/>
      <c r="R38" s="40"/>
      <c r="S38" s="41"/>
    </row>
    <row r="39" spans="1:19" ht="40.5" customHeight="1" x14ac:dyDescent="0.2">
      <c r="A39" s="51"/>
      <c r="B39" s="51"/>
      <c r="C39" s="51"/>
      <c r="D39" s="37" t="s">
        <v>147</v>
      </c>
      <c r="E39" s="15">
        <f>E30</f>
        <v>0</v>
      </c>
      <c r="F39" s="22">
        <f t="shared" ref="F39:N39" si="8">F30</f>
        <v>0</v>
      </c>
      <c r="G39" s="22">
        <f t="shared" si="8"/>
        <v>0</v>
      </c>
      <c r="H39" s="22">
        <f t="shared" si="8"/>
        <v>70</v>
      </c>
      <c r="I39" s="22">
        <f t="shared" si="8"/>
        <v>0</v>
      </c>
      <c r="J39" s="22">
        <f t="shared" si="8"/>
        <v>0</v>
      </c>
      <c r="K39" s="22">
        <f t="shared" si="8"/>
        <v>0</v>
      </c>
      <c r="L39" s="22">
        <f t="shared" si="8"/>
        <v>0</v>
      </c>
      <c r="M39" s="22">
        <f t="shared" si="8"/>
        <v>0</v>
      </c>
      <c r="N39" s="22">
        <f t="shared" si="8"/>
        <v>0</v>
      </c>
      <c r="O39" s="22">
        <f t="shared" ref="O39:O42" si="9">SUM(E39:N39)</f>
        <v>70</v>
      </c>
      <c r="P39" s="42"/>
      <c r="Q39" s="43"/>
      <c r="R39" s="43"/>
      <c r="S39" s="44"/>
    </row>
    <row r="40" spans="1:19" ht="40.5" customHeight="1" x14ac:dyDescent="0.2">
      <c r="A40" s="51"/>
      <c r="B40" s="51"/>
      <c r="C40" s="51"/>
      <c r="D40" s="30" t="s">
        <v>18</v>
      </c>
      <c r="E40" s="15">
        <f>E31+E32</f>
        <v>0</v>
      </c>
      <c r="F40" s="22">
        <f t="shared" ref="F40:N40" si="10">F31+F32</f>
        <v>0</v>
      </c>
      <c r="G40" s="22">
        <f t="shared" si="10"/>
        <v>0</v>
      </c>
      <c r="H40" s="22">
        <f t="shared" si="10"/>
        <v>2482</v>
      </c>
      <c r="I40" s="22">
        <f t="shared" si="10"/>
        <v>30</v>
      </c>
      <c r="J40" s="22">
        <f t="shared" si="10"/>
        <v>0</v>
      </c>
      <c r="K40" s="22">
        <f t="shared" si="10"/>
        <v>59.5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9"/>
        <v>2571.5</v>
      </c>
      <c r="P40" s="42"/>
      <c r="Q40" s="43"/>
      <c r="R40" s="43"/>
      <c r="S40" s="44"/>
    </row>
    <row r="41" spans="1:19" ht="94.5" customHeight="1" x14ac:dyDescent="0.2">
      <c r="A41" s="51"/>
      <c r="B41" s="51"/>
      <c r="C41" s="51"/>
      <c r="D41" s="37" t="s">
        <v>41</v>
      </c>
      <c r="E41" s="15">
        <f>E34</f>
        <v>0</v>
      </c>
      <c r="F41" s="22">
        <f t="shared" ref="F41:N41" si="11">F34</f>
        <v>0</v>
      </c>
      <c r="G41" s="22">
        <f t="shared" si="11"/>
        <v>0</v>
      </c>
      <c r="H41" s="22">
        <f t="shared" si="11"/>
        <v>155</v>
      </c>
      <c r="I41" s="22">
        <f t="shared" si="11"/>
        <v>0</v>
      </c>
      <c r="J41" s="22">
        <f t="shared" si="11"/>
        <v>0</v>
      </c>
      <c r="K41" s="22">
        <f t="shared" si="11"/>
        <v>0</v>
      </c>
      <c r="L41" s="22">
        <f t="shared" si="11"/>
        <v>0</v>
      </c>
      <c r="M41" s="22">
        <f t="shared" si="11"/>
        <v>0</v>
      </c>
      <c r="N41" s="22">
        <f t="shared" si="11"/>
        <v>0</v>
      </c>
      <c r="O41" s="22">
        <f t="shared" si="9"/>
        <v>155</v>
      </c>
      <c r="P41" s="42"/>
      <c r="Q41" s="43"/>
      <c r="R41" s="43"/>
      <c r="S41" s="44"/>
    </row>
    <row r="42" spans="1:19" ht="33.75" customHeight="1" x14ac:dyDescent="0.2">
      <c r="A42" s="51"/>
      <c r="B42" s="51"/>
      <c r="C42" s="51"/>
      <c r="D42" s="30" t="s">
        <v>22</v>
      </c>
      <c r="E42" s="15">
        <v>0</v>
      </c>
      <c r="F42" s="15">
        <v>0</v>
      </c>
      <c r="G42" s="15">
        <v>0</v>
      </c>
      <c r="H42" s="15">
        <f>SUM(H38:H41)</f>
        <v>3270.8</v>
      </c>
      <c r="I42" s="15">
        <f>SUM(I38:I41)</f>
        <v>382.2</v>
      </c>
      <c r="J42" s="15">
        <f>SUM(J38:J41)</f>
        <v>0</v>
      </c>
      <c r="K42" s="15">
        <f>SUM(K38:K41)</f>
        <v>630.5</v>
      </c>
      <c r="L42" s="22">
        <f t="shared" ref="L42:M42" si="12">SUM(L38:L41)</f>
        <v>0</v>
      </c>
      <c r="M42" s="22">
        <f t="shared" si="12"/>
        <v>0</v>
      </c>
      <c r="N42" s="22">
        <f>SUM(N38:N41)</f>
        <v>0</v>
      </c>
      <c r="O42" s="22">
        <f t="shared" si="9"/>
        <v>4283.5</v>
      </c>
      <c r="P42" s="45"/>
      <c r="Q42" s="46"/>
      <c r="R42" s="46"/>
      <c r="S42" s="47"/>
    </row>
    <row r="43" spans="1:19" ht="24.75" customHeight="1" x14ac:dyDescent="0.2">
      <c r="A43" s="48" t="s">
        <v>44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50"/>
    </row>
    <row r="44" spans="1:19" ht="141" customHeight="1" x14ac:dyDescent="0.2">
      <c r="A44" s="16" t="s">
        <v>10</v>
      </c>
      <c r="B44" s="29" t="s">
        <v>45</v>
      </c>
      <c r="C44" s="35" t="s">
        <v>143</v>
      </c>
      <c r="D44" s="30" t="s">
        <v>137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7">
        <v>0</v>
      </c>
      <c r="N44" s="22">
        <v>0</v>
      </c>
      <c r="O44" s="15">
        <f>SUM(E44:N44)</f>
        <v>0</v>
      </c>
      <c r="P44" s="58" t="s">
        <v>126</v>
      </c>
      <c r="Q44" s="59"/>
      <c r="R44" s="38" t="s">
        <v>104</v>
      </c>
      <c r="S44" s="38"/>
    </row>
    <row r="45" spans="1:19" ht="138.75" customHeight="1" x14ac:dyDescent="0.2">
      <c r="A45" s="16" t="s">
        <v>46</v>
      </c>
      <c r="B45" s="29" t="s">
        <v>47</v>
      </c>
      <c r="C45" s="35" t="s">
        <v>143</v>
      </c>
      <c r="D45" s="30" t="s">
        <v>137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7">
        <v>0</v>
      </c>
      <c r="N45" s="22">
        <v>0</v>
      </c>
      <c r="O45" s="22">
        <f t="shared" ref="O45:O74" si="13">SUM(E45:N45)</f>
        <v>0</v>
      </c>
      <c r="P45" s="58" t="s">
        <v>126</v>
      </c>
      <c r="Q45" s="59"/>
      <c r="R45" s="38" t="s">
        <v>105</v>
      </c>
      <c r="S45" s="38"/>
    </row>
    <row r="46" spans="1:19" ht="111" customHeight="1" x14ac:dyDescent="0.2">
      <c r="A46" s="16" t="s">
        <v>48</v>
      </c>
      <c r="B46" s="29" t="s">
        <v>49</v>
      </c>
      <c r="C46" s="35" t="s">
        <v>143</v>
      </c>
      <c r="D46" s="30" t="s">
        <v>137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7">
        <v>0</v>
      </c>
      <c r="N46" s="22">
        <v>0</v>
      </c>
      <c r="O46" s="22">
        <f t="shared" si="13"/>
        <v>0</v>
      </c>
      <c r="P46" s="58" t="s">
        <v>126</v>
      </c>
      <c r="Q46" s="59"/>
      <c r="R46" s="38" t="s">
        <v>106</v>
      </c>
      <c r="S46" s="38"/>
    </row>
    <row r="47" spans="1:19" ht="85.5" customHeight="1" x14ac:dyDescent="0.2">
      <c r="A47" s="52" t="s">
        <v>50</v>
      </c>
      <c r="B47" s="53" t="s">
        <v>51</v>
      </c>
      <c r="C47" s="35" t="s">
        <v>143</v>
      </c>
      <c r="D47" s="30" t="s">
        <v>137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7">
        <v>0</v>
      </c>
      <c r="N47" s="22">
        <v>0</v>
      </c>
      <c r="O47" s="22">
        <f t="shared" si="13"/>
        <v>0</v>
      </c>
      <c r="P47" s="54" t="s">
        <v>128</v>
      </c>
      <c r="Q47" s="55"/>
      <c r="R47" s="78" t="s">
        <v>107</v>
      </c>
      <c r="S47" s="78"/>
    </row>
    <row r="48" spans="1:19" ht="53.25" customHeight="1" x14ac:dyDescent="0.2">
      <c r="A48" s="52"/>
      <c r="B48" s="53"/>
      <c r="C48" s="35" t="s">
        <v>143</v>
      </c>
      <c r="D48" s="37" t="s">
        <v>37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7">
        <v>0</v>
      </c>
      <c r="N48" s="22">
        <v>0</v>
      </c>
      <c r="O48" s="22">
        <f t="shared" si="13"/>
        <v>0</v>
      </c>
      <c r="P48" s="56"/>
      <c r="Q48" s="57"/>
      <c r="R48" s="78"/>
      <c r="S48" s="78"/>
    </row>
    <row r="49" spans="1:19" ht="80.25" customHeight="1" x14ac:dyDescent="0.2">
      <c r="A49" s="52" t="s">
        <v>52</v>
      </c>
      <c r="B49" s="53" t="s">
        <v>53</v>
      </c>
      <c r="C49" s="51" t="s">
        <v>143</v>
      </c>
      <c r="D49" s="30" t="s">
        <v>137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7">
        <v>0</v>
      </c>
      <c r="N49" s="22">
        <v>0</v>
      </c>
      <c r="O49" s="22">
        <f t="shared" si="13"/>
        <v>0</v>
      </c>
      <c r="P49" s="54" t="s">
        <v>129</v>
      </c>
      <c r="Q49" s="55"/>
      <c r="R49" s="78" t="s">
        <v>108</v>
      </c>
      <c r="S49" s="78"/>
    </row>
    <row r="50" spans="1:19" ht="55.5" customHeight="1" x14ac:dyDescent="0.2">
      <c r="A50" s="52"/>
      <c r="B50" s="53"/>
      <c r="C50" s="51"/>
      <c r="D50" s="37" t="s">
        <v>37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7">
        <v>0</v>
      </c>
      <c r="N50" s="22">
        <v>0</v>
      </c>
      <c r="O50" s="22">
        <f t="shared" si="13"/>
        <v>0</v>
      </c>
      <c r="P50" s="56"/>
      <c r="Q50" s="57"/>
      <c r="R50" s="78"/>
      <c r="S50" s="78"/>
    </row>
    <row r="51" spans="1:19" ht="65.25" customHeight="1" x14ac:dyDescent="0.2">
      <c r="A51" s="52" t="s">
        <v>54</v>
      </c>
      <c r="B51" s="53" t="s">
        <v>55</v>
      </c>
      <c r="C51" s="51" t="s">
        <v>143</v>
      </c>
      <c r="D51" s="30" t="s">
        <v>137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7">
        <v>0</v>
      </c>
      <c r="N51" s="22">
        <v>0</v>
      </c>
      <c r="O51" s="22">
        <f t="shared" si="13"/>
        <v>0</v>
      </c>
      <c r="P51" s="54" t="s">
        <v>126</v>
      </c>
      <c r="Q51" s="55"/>
      <c r="R51" s="78" t="s">
        <v>109</v>
      </c>
      <c r="S51" s="78"/>
    </row>
    <row r="52" spans="1:19" ht="45" customHeight="1" x14ac:dyDescent="0.2">
      <c r="A52" s="52"/>
      <c r="B52" s="53"/>
      <c r="C52" s="51"/>
      <c r="D52" s="37" t="s">
        <v>37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7">
        <v>0</v>
      </c>
      <c r="N52" s="22">
        <v>0</v>
      </c>
      <c r="O52" s="22">
        <f t="shared" si="13"/>
        <v>0</v>
      </c>
      <c r="P52" s="56"/>
      <c r="Q52" s="57"/>
      <c r="R52" s="78"/>
      <c r="S52" s="78"/>
    </row>
    <row r="53" spans="1:19" ht="60" customHeight="1" x14ac:dyDescent="0.2">
      <c r="A53" s="52" t="s">
        <v>56</v>
      </c>
      <c r="B53" s="53" t="s">
        <v>57</v>
      </c>
      <c r="C53" s="51" t="s">
        <v>143</v>
      </c>
      <c r="D53" s="30" t="s">
        <v>137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7">
        <v>0</v>
      </c>
      <c r="N53" s="22">
        <v>0</v>
      </c>
      <c r="O53" s="22">
        <f t="shared" si="13"/>
        <v>0</v>
      </c>
      <c r="P53" s="54" t="s">
        <v>126</v>
      </c>
      <c r="Q53" s="55"/>
      <c r="R53" s="78" t="s">
        <v>110</v>
      </c>
      <c r="S53" s="78"/>
    </row>
    <row r="54" spans="1:19" ht="51" customHeight="1" x14ac:dyDescent="0.2">
      <c r="A54" s="52"/>
      <c r="B54" s="53"/>
      <c r="C54" s="51"/>
      <c r="D54" s="37" t="s">
        <v>37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7">
        <v>0</v>
      </c>
      <c r="N54" s="22">
        <v>0</v>
      </c>
      <c r="O54" s="22">
        <f t="shared" si="13"/>
        <v>0</v>
      </c>
      <c r="P54" s="56"/>
      <c r="Q54" s="57"/>
      <c r="R54" s="78"/>
      <c r="S54" s="78"/>
    </row>
    <row r="55" spans="1:19" ht="53.25" customHeight="1" x14ac:dyDescent="0.2">
      <c r="A55" s="52" t="s">
        <v>58</v>
      </c>
      <c r="B55" s="53" t="s">
        <v>59</v>
      </c>
      <c r="C55" s="51" t="s">
        <v>143</v>
      </c>
      <c r="D55" s="30" t="s">
        <v>137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7">
        <v>0</v>
      </c>
      <c r="N55" s="22">
        <v>0</v>
      </c>
      <c r="O55" s="22">
        <f t="shared" si="13"/>
        <v>0</v>
      </c>
      <c r="P55" s="54" t="s">
        <v>126</v>
      </c>
      <c r="Q55" s="55"/>
      <c r="R55" s="78" t="s">
        <v>111</v>
      </c>
      <c r="S55" s="78"/>
    </row>
    <row r="56" spans="1:19" ht="51.75" customHeight="1" x14ac:dyDescent="0.2">
      <c r="A56" s="52"/>
      <c r="B56" s="53"/>
      <c r="C56" s="51"/>
      <c r="D56" s="37" t="s">
        <v>37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7">
        <v>0</v>
      </c>
      <c r="N56" s="22">
        <v>0</v>
      </c>
      <c r="O56" s="22">
        <f t="shared" si="13"/>
        <v>0</v>
      </c>
      <c r="P56" s="56"/>
      <c r="Q56" s="57"/>
      <c r="R56" s="78"/>
      <c r="S56" s="78"/>
    </row>
    <row r="57" spans="1:19" ht="56.25" customHeight="1" x14ac:dyDescent="0.2">
      <c r="A57" s="52" t="s">
        <v>124</v>
      </c>
      <c r="B57" s="53" t="s">
        <v>60</v>
      </c>
      <c r="C57" s="51" t="s">
        <v>143</v>
      </c>
      <c r="D57" s="30" t="s">
        <v>137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7">
        <v>0</v>
      </c>
      <c r="N57" s="22">
        <v>0</v>
      </c>
      <c r="O57" s="22">
        <f t="shared" si="13"/>
        <v>0</v>
      </c>
      <c r="P57" s="54" t="s">
        <v>126</v>
      </c>
      <c r="Q57" s="55"/>
      <c r="R57" s="78" t="s">
        <v>112</v>
      </c>
      <c r="S57" s="78"/>
    </row>
    <row r="58" spans="1:19" ht="49.5" customHeight="1" x14ac:dyDescent="0.2">
      <c r="A58" s="52"/>
      <c r="B58" s="53"/>
      <c r="C58" s="51"/>
      <c r="D58" s="37" t="s">
        <v>37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7">
        <v>0</v>
      </c>
      <c r="N58" s="22">
        <v>0</v>
      </c>
      <c r="O58" s="22">
        <f t="shared" si="13"/>
        <v>0</v>
      </c>
      <c r="P58" s="56"/>
      <c r="Q58" s="57"/>
      <c r="R58" s="78"/>
      <c r="S58" s="78"/>
    </row>
    <row r="59" spans="1:19" ht="135" customHeight="1" x14ac:dyDescent="0.2">
      <c r="A59" s="34" t="s">
        <v>61</v>
      </c>
      <c r="B59" s="29" t="s">
        <v>62</v>
      </c>
      <c r="C59" s="35" t="s">
        <v>143</v>
      </c>
      <c r="D59" s="30" t="s">
        <v>137</v>
      </c>
      <c r="E59" s="15">
        <v>0</v>
      </c>
      <c r="F59" s="15">
        <v>0</v>
      </c>
      <c r="G59" s="15">
        <v>0</v>
      </c>
      <c r="H59" s="15">
        <v>117.4</v>
      </c>
      <c r="I59" s="15">
        <v>0</v>
      </c>
      <c r="J59" s="15">
        <v>0</v>
      </c>
      <c r="K59" s="15">
        <v>0</v>
      </c>
      <c r="L59" s="15">
        <v>0</v>
      </c>
      <c r="M59" s="17">
        <v>0</v>
      </c>
      <c r="N59" s="22">
        <v>0</v>
      </c>
      <c r="O59" s="22">
        <f t="shared" si="13"/>
        <v>117.4</v>
      </c>
      <c r="P59" s="58" t="s">
        <v>129</v>
      </c>
      <c r="Q59" s="59"/>
      <c r="R59" s="78" t="s">
        <v>113</v>
      </c>
      <c r="S59" s="78"/>
    </row>
    <row r="60" spans="1:19" ht="63.75" customHeight="1" x14ac:dyDescent="0.2">
      <c r="A60" s="82" t="s">
        <v>63</v>
      </c>
      <c r="B60" s="53" t="s">
        <v>64</v>
      </c>
      <c r="C60" s="51" t="s">
        <v>143</v>
      </c>
      <c r="D60" s="30" t="s">
        <v>137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7">
        <v>0</v>
      </c>
      <c r="N60" s="22">
        <v>0</v>
      </c>
      <c r="O60" s="22">
        <f t="shared" si="13"/>
        <v>0</v>
      </c>
      <c r="P60" s="54" t="s">
        <v>129</v>
      </c>
      <c r="Q60" s="55"/>
      <c r="R60" s="78" t="s">
        <v>114</v>
      </c>
      <c r="S60" s="78"/>
    </row>
    <row r="61" spans="1:19" ht="79.5" customHeight="1" x14ac:dyDescent="0.2">
      <c r="A61" s="82"/>
      <c r="B61" s="53"/>
      <c r="C61" s="51"/>
      <c r="D61" s="37" t="s">
        <v>37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7">
        <v>0</v>
      </c>
      <c r="N61" s="22">
        <v>0</v>
      </c>
      <c r="O61" s="22">
        <f t="shared" si="13"/>
        <v>0</v>
      </c>
      <c r="P61" s="56"/>
      <c r="Q61" s="57"/>
      <c r="R61" s="78"/>
      <c r="S61" s="78"/>
    </row>
    <row r="62" spans="1:19" ht="83.25" customHeight="1" x14ac:dyDescent="0.2">
      <c r="A62" s="82" t="s">
        <v>123</v>
      </c>
      <c r="B62" s="53" t="s">
        <v>65</v>
      </c>
      <c r="C62" s="51" t="s">
        <v>143</v>
      </c>
      <c r="D62" s="30" t="s">
        <v>137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7">
        <v>0</v>
      </c>
      <c r="N62" s="22">
        <v>0</v>
      </c>
      <c r="O62" s="22">
        <f t="shared" si="13"/>
        <v>0</v>
      </c>
      <c r="P62" s="54" t="s">
        <v>129</v>
      </c>
      <c r="Q62" s="55"/>
      <c r="R62" s="78" t="s">
        <v>115</v>
      </c>
      <c r="S62" s="78"/>
    </row>
    <row r="63" spans="1:19" ht="70.5" customHeight="1" x14ac:dyDescent="0.2">
      <c r="A63" s="82"/>
      <c r="B63" s="53"/>
      <c r="C63" s="51"/>
      <c r="D63" s="37" t="s">
        <v>37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7">
        <v>0</v>
      </c>
      <c r="N63" s="22">
        <v>0</v>
      </c>
      <c r="O63" s="22">
        <f t="shared" si="13"/>
        <v>0</v>
      </c>
      <c r="P63" s="56"/>
      <c r="Q63" s="57"/>
      <c r="R63" s="78"/>
      <c r="S63" s="78"/>
    </row>
    <row r="64" spans="1:19" ht="52.5" customHeight="1" x14ac:dyDescent="0.2">
      <c r="A64" s="82" t="s">
        <v>66</v>
      </c>
      <c r="B64" s="53" t="s">
        <v>67</v>
      </c>
      <c r="C64" s="51" t="s">
        <v>143</v>
      </c>
      <c r="D64" s="30" t="s">
        <v>137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7">
        <v>0</v>
      </c>
      <c r="N64" s="22">
        <v>0</v>
      </c>
      <c r="O64" s="22">
        <f t="shared" si="13"/>
        <v>0</v>
      </c>
      <c r="P64" s="54" t="s">
        <v>126</v>
      </c>
      <c r="Q64" s="55"/>
      <c r="R64" s="78" t="s">
        <v>116</v>
      </c>
      <c r="S64" s="78"/>
    </row>
    <row r="65" spans="1:19" ht="56.25" customHeight="1" x14ac:dyDescent="0.2">
      <c r="A65" s="82"/>
      <c r="B65" s="53"/>
      <c r="C65" s="51"/>
      <c r="D65" s="37" t="s">
        <v>37</v>
      </c>
      <c r="E65" s="15">
        <v>0</v>
      </c>
      <c r="F65" s="15">
        <v>0</v>
      </c>
      <c r="G65" s="15">
        <v>26.7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7">
        <v>0</v>
      </c>
      <c r="N65" s="22">
        <v>0</v>
      </c>
      <c r="O65" s="22">
        <f t="shared" si="13"/>
        <v>26.7</v>
      </c>
      <c r="P65" s="56"/>
      <c r="Q65" s="57"/>
      <c r="R65" s="78"/>
      <c r="S65" s="78"/>
    </row>
    <row r="66" spans="1:19" ht="102" customHeight="1" x14ac:dyDescent="0.2">
      <c r="A66" s="34" t="s">
        <v>68</v>
      </c>
      <c r="B66" s="29" t="s">
        <v>69</v>
      </c>
      <c r="C66" s="35" t="s">
        <v>143</v>
      </c>
      <c r="D66" s="30" t="s">
        <v>137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7">
        <v>0</v>
      </c>
      <c r="N66" s="22">
        <v>0</v>
      </c>
      <c r="O66" s="22">
        <f t="shared" si="13"/>
        <v>0</v>
      </c>
      <c r="P66" s="58" t="s">
        <v>126</v>
      </c>
      <c r="Q66" s="59"/>
      <c r="R66" s="78" t="s">
        <v>117</v>
      </c>
      <c r="S66" s="78"/>
    </row>
    <row r="67" spans="1:19" ht="101.25" customHeight="1" x14ac:dyDescent="0.2">
      <c r="A67" s="34" t="s">
        <v>70</v>
      </c>
      <c r="B67" s="29" t="s">
        <v>71</v>
      </c>
      <c r="C67" s="35" t="s">
        <v>143</v>
      </c>
      <c r="D67" s="30" t="s">
        <v>137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7">
        <v>0</v>
      </c>
      <c r="N67" s="22">
        <v>0</v>
      </c>
      <c r="O67" s="22">
        <f t="shared" si="13"/>
        <v>0</v>
      </c>
      <c r="P67" s="58" t="s">
        <v>126</v>
      </c>
      <c r="Q67" s="59"/>
      <c r="R67" s="78" t="s">
        <v>118</v>
      </c>
      <c r="S67" s="78"/>
    </row>
    <row r="68" spans="1:19" ht="96.75" customHeight="1" x14ac:dyDescent="0.2">
      <c r="A68" s="34" t="s">
        <v>72</v>
      </c>
      <c r="B68" s="29" t="s">
        <v>73</v>
      </c>
      <c r="C68" s="35" t="s">
        <v>143</v>
      </c>
      <c r="D68" s="30" t="s">
        <v>137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7">
        <v>0</v>
      </c>
      <c r="N68" s="22">
        <v>0</v>
      </c>
      <c r="O68" s="22">
        <f t="shared" si="13"/>
        <v>0</v>
      </c>
      <c r="P68" s="58" t="s">
        <v>126</v>
      </c>
      <c r="Q68" s="59"/>
      <c r="R68" s="78" t="s">
        <v>118</v>
      </c>
      <c r="S68" s="78"/>
    </row>
    <row r="69" spans="1:19" ht="114.75" customHeight="1" x14ac:dyDescent="0.2">
      <c r="A69" s="34" t="s">
        <v>74</v>
      </c>
      <c r="B69" s="29" t="s">
        <v>75</v>
      </c>
      <c r="C69" s="35" t="s">
        <v>144</v>
      </c>
      <c r="D69" s="30" t="s">
        <v>137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7">
        <v>0</v>
      </c>
      <c r="N69" s="22">
        <v>0</v>
      </c>
      <c r="O69" s="22">
        <f t="shared" si="13"/>
        <v>0</v>
      </c>
      <c r="P69" s="58" t="s">
        <v>126</v>
      </c>
      <c r="Q69" s="59"/>
      <c r="R69" s="78" t="s">
        <v>119</v>
      </c>
      <c r="S69" s="78"/>
    </row>
    <row r="70" spans="1:19" ht="99" customHeight="1" x14ac:dyDescent="0.2">
      <c r="A70" s="34" t="s">
        <v>76</v>
      </c>
      <c r="B70" s="29" t="s">
        <v>77</v>
      </c>
      <c r="C70" s="35" t="s">
        <v>143</v>
      </c>
      <c r="D70" s="30" t="s">
        <v>137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7">
        <v>0</v>
      </c>
      <c r="N70" s="22">
        <v>0</v>
      </c>
      <c r="O70" s="22">
        <f t="shared" si="13"/>
        <v>0</v>
      </c>
      <c r="P70" s="58" t="s">
        <v>126</v>
      </c>
      <c r="Q70" s="59"/>
      <c r="R70" s="78" t="s">
        <v>118</v>
      </c>
      <c r="S70" s="78"/>
    </row>
    <row r="71" spans="1:19" ht="99.75" customHeight="1" x14ac:dyDescent="0.2">
      <c r="A71" s="34" t="s">
        <v>78</v>
      </c>
      <c r="B71" s="29" t="s">
        <v>79</v>
      </c>
      <c r="C71" s="35" t="s">
        <v>143</v>
      </c>
      <c r="D71" s="30" t="s">
        <v>137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7">
        <v>0</v>
      </c>
      <c r="N71" s="22">
        <v>0</v>
      </c>
      <c r="O71" s="22">
        <f t="shared" si="13"/>
        <v>0</v>
      </c>
      <c r="P71" s="58" t="s">
        <v>126</v>
      </c>
      <c r="Q71" s="59"/>
      <c r="R71" s="78" t="s">
        <v>89</v>
      </c>
      <c r="S71" s="78"/>
    </row>
    <row r="72" spans="1:19" ht="106.5" customHeight="1" x14ac:dyDescent="0.2">
      <c r="A72" s="34" t="s">
        <v>80</v>
      </c>
      <c r="B72" s="29" t="s">
        <v>81</v>
      </c>
      <c r="C72" s="35" t="s">
        <v>143</v>
      </c>
      <c r="D72" s="30" t="s">
        <v>137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7">
        <v>0</v>
      </c>
      <c r="N72" s="22">
        <v>0</v>
      </c>
      <c r="O72" s="22">
        <f t="shared" si="13"/>
        <v>0</v>
      </c>
      <c r="P72" s="58" t="s">
        <v>126</v>
      </c>
      <c r="Q72" s="59"/>
      <c r="R72" s="78" t="s">
        <v>120</v>
      </c>
      <c r="S72" s="78"/>
    </row>
    <row r="73" spans="1:19" ht="105" customHeight="1" x14ac:dyDescent="0.2">
      <c r="A73" s="34" t="s">
        <v>82</v>
      </c>
      <c r="B73" s="29" t="s">
        <v>83</v>
      </c>
      <c r="C73" s="35" t="s">
        <v>143</v>
      </c>
      <c r="D73" s="30" t="s">
        <v>137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7">
        <v>0</v>
      </c>
      <c r="N73" s="22">
        <v>0</v>
      </c>
      <c r="O73" s="22">
        <f t="shared" si="13"/>
        <v>0</v>
      </c>
      <c r="P73" s="58" t="s">
        <v>126</v>
      </c>
      <c r="Q73" s="59"/>
      <c r="R73" s="78" t="s">
        <v>148</v>
      </c>
      <c r="S73" s="78"/>
    </row>
    <row r="74" spans="1:19" ht="367.5" customHeight="1" x14ac:dyDescent="0.2">
      <c r="A74" s="34" t="s">
        <v>84</v>
      </c>
      <c r="B74" s="29" t="s">
        <v>85</v>
      </c>
      <c r="C74" s="35" t="s">
        <v>143</v>
      </c>
      <c r="D74" s="30" t="s">
        <v>137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7">
        <v>0</v>
      </c>
      <c r="N74" s="22">
        <v>0</v>
      </c>
      <c r="O74" s="22">
        <f t="shared" si="13"/>
        <v>0</v>
      </c>
      <c r="P74" s="58" t="s">
        <v>126</v>
      </c>
      <c r="Q74" s="59"/>
      <c r="R74" s="78" t="s">
        <v>121</v>
      </c>
      <c r="S74" s="78"/>
    </row>
    <row r="75" spans="1:19" ht="66" customHeight="1" x14ac:dyDescent="0.2">
      <c r="A75" s="51" t="s">
        <v>87</v>
      </c>
      <c r="B75" s="51"/>
      <c r="C75" s="51"/>
      <c r="D75" s="30" t="s">
        <v>137</v>
      </c>
      <c r="E75" s="15">
        <f>E44+E45+E46+E47+E49+E51+E53+E55+E57+E59+E62+E64+E66+E67+E68+E69+E70+E71+E72+E73+E74</f>
        <v>0</v>
      </c>
      <c r="F75" s="22">
        <f t="shared" ref="F75:N75" si="14">F44+F45+F46+F47+F49+F51+F53+F55+F57+F59+F62+F64+F66+F67+F68+F69+F70+F71+F72+F73+F74</f>
        <v>0</v>
      </c>
      <c r="G75" s="22">
        <f t="shared" si="14"/>
        <v>0</v>
      </c>
      <c r="H75" s="22">
        <f t="shared" si="14"/>
        <v>117.4</v>
      </c>
      <c r="I75" s="22">
        <f t="shared" si="14"/>
        <v>0</v>
      </c>
      <c r="J75" s="22">
        <f t="shared" si="14"/>
        <v>0</v>
      </c>
      <c r="K75" s="22">
        <f t="shared" si="14"/>
        <v>0</v>
      </c>
      <c r="L75" s="22">
        <f t="shared" si="14"/>
        <v>0</v>
      </c>
      <c r="M75" s="22">
        <f t="shared" si="14"/>
        <v>0</v>
      </c>
      <c r="N75" s="22">
        <f t="shared" si="14"/>
        <v>0</v>
      </c>
      <c r="O75" s="15">
        <f>SUM(E75:N75)</f>
        <v>117.4</v>
      </c>
      <c r="P75" s="60"/>
      <c r="Q75" s="61"/>
      <c r="R75" s="61"/>
      <c r="S75" s="62"/>
    </row>
    <row r="76" spans="1:19" ht="42" customHeight="1" x14ac:dyDescent="0.2">
      <c r="A76" s="51"/>
      <c r="B76" s="51"/>
      <c r="C76" s="51"/>
      <c r="D76" s="37" t="s">
        <v>37</v>
      </c>
      <c r="E76" s="15">
        <f>E48+E50+E52+E56+E58+E63+E65</f>
        <v>0</v>
      </c>
      <c r="F76" s="22">
        <f t="shared" ref="F76:N76" si="15">F48+F50+F52+F56+F58+F63+F65</f>
        <v>0</v>
      </c>
      <c r="G76" s="22">
        <f t="shared" si="15"/>
        <v>26.7</v>
      </c>
      <c r="H76" s="22">
        <f t="shared" si="15"/>
        <v>0</v>
      </c>
      <c r="I76" s="22">
        <f t="shared" si="15"/>
        <v>0</v>
      </c>
      <c r="J76" s="22">
        <f t="shared" si="15"/>
        <v>0</v>
      </c>
      <c r="K76" s="22">
        <f t="shared" si="15"/>
        <v>0</v>
      </c>
      <c r="L76" s="22">
        <f t="shared" si="15"/>
        <v>0</v>
      </c>
      <c r="M76" s="22">
        <f t="shared" si="15"/>
        <v>0</v>
      </c>
      <c r="N76" s="22">
        <f t="shared" si="15"/>
        <v>0</v>
      </c>
      <c r="O76" s="22">
        <f t="shared" ref="O76:O77" si="16">SUM(E76:N76)</f>
        <v>26.7</v>
      </c>
      <c r="P76" s="63"/>
      <c r="Q76" s="64"/>
      <c r="R76" s="64"/>
      <c r="S76" s="65"/>
    </row>
    <row r="77" spans="1:19" ht="39.75" customHeight="1" x14ac:dyDescent="0.2">
      <c r="A77" s="51"/>
      <c r="B77" s="51"/>
      <c r="C77" s="51"/>
      <c r="D77" s="30" t="s">
        <v>22</v>
      </c>
      <c r="E77" s="15">
        <f>SUM(E75:E76)</f>
        <v>0</v>
      </c>
      <c r="F77" s="22">
        <f t="shared" ref="F77:N77" si="17">SUM(F75:F76)</f>
        <v>0</v>
      </c>
      <c r="G77" s="22">
        <f t="shared" si="17"/>
        <v>26.7</v>
      </c>
      <c r="H77" s="22">
        <f t="shared" si="17"/>
        <v>117.4</v>
      </c>
      <c r="I77" s="22">
        <f t="shared" si="17"/>
        <v>0</v>
      </c>
      <c r="J77" s="22">
        <f t="shared" si="17"/>
        <v>0</v>
      </c>
      <c r="K77" s="22">
        <f t="shared" si="17"/>
        <v>0</v>
      </c>
      <c r="L77" s="22">
        <f t="shared" si="17"/>
        <v>0</v>
      </c>
      <c r="M77" s="22">
        <f t="shared" si="17"/>
        <v>0</v>
      </c>
      <c r="N77" s="22">
        <f t="shared" si="17"/>
        <v>0</v>
      </c>
      <c r="O77" s="22">
        <f t="shared" si="16"/>
        <v>144.1</v>
      </c>
      <c r="P77" s="66"/>
      <c r="Q77" s="67"/>
      <c r="R77" s="67"/>
      <c r="S77" s="68"/>
    </row>
    <row r="78" spans="1:19" ht="57.75" customHeight="1" x14ac:dyDescent="0.2">
      <c r="A78" s="51" t="s">
        <v>86</v>
      </c>
      <c r="B78" s="51"/>
      <c r="C78" s="51"/>
      <c r="D78" s="30" t="s">
        <v>137</v>
      </c>
      <c r="E78" s="22">
        <v>1000</v>
      </c>
      <c r="F78" s="22">
        <v>1000</v>
      </c>
      <c r="G78" s="22">
        <v>8456.4</v>
      </c>
      <c r="H78" s="22">
        <v>12342.4</v>
      </c>
      <c r="I78" s="22">
        <v>8941.5</v>
      </c>
      <c r="J78" s="22">
        <v>12471.2</v>
      </c>
      <c r="K78" s="22">
        <f>SUM(K75,K38,K25,K14)</f>
        <v>16382.4</v>
      </c>
      <c r="L78" s="22">
        <f t="shared" ref="L78:N78" si="18">SUM(L75,L38,L25,L14)</f>
        <v>18942.2</v>
      </c>
      <c r="M78" s="22">
        <f t="shared" si="18"/>
        <v>19559.400000000001</v>
      </c>
      <c r="N78" s="22">
        <f t="shared" si="18"/>
        <v>20038.599999999999</v>
      </c>
      <c r="O78" s="22">
        <f>SUM(E78:N78)</f>
        <v>119134.1</v>
      </c>
      <c r="P78" s="69"/>
      <c r="Q78" s="70"/>
      <c r="R78" s="70"/>
      <c r="S78" s="71"/>
    </row>
    <row r="79" spans="1:19" ht="43.5" customHeight="1" x14ac:dyDescent="0.2">
      <c r="A79" s="51"/>
      <c r="B79" s="51"/>
      <c r="C79" s="51"/>
      <c r="D79" s="30" t="s">
        <v>18</v>
      </c>
      <c r="E79" s="22">
        <v>1413.6</v>
      </c>
      <c r="F79" s="22">
        <v>1535.7</v>
      </c>
      <c r="G79" s="22">
        <v>1811.4</v>
      </c>
      <c r="H79" s="22">
        <v>5511.6</v>
      </c>
      <c r="I79" s="22">
        <v>3971.1</v>
      </c>
      <c r="J79" s="22">
        <v>873</v>
      </c>
      <c r="K79" s="22">
        <f>SUM(K40,K26,K15)</f>
        <v>1049</v>
      </c>
      <c r="L79" s="22">
        <f t="shared" ref="L79:N79" si="19">SUM(L40,L26,L15)</f>
        <v>1190</v>
      </c>
      <c r="M79" s="22">
        <f t="shared" si="19"/>
        <v>1200</v>
      </c>
      <c r="N79" s="22">
        <f t="shared" si="19"/>
        <v>0</v>
      </c>
      <c r="O79" s="22">
        <f t="shared" ref="O79:O82" si="20">SUM(E79:N79)</f>
        <v>18555.400000000001</v>
      </c>
      <c r="P79" s="72"/>
      <c r="Q79" s="73"/>
      <c r="R79" s="73"/>
      <c r="S79" s="74"/>
    </row>
    <row r="80" spans="1:19" ht="35.25" customHeight="1" x14ac:dyDescent="0.2">
      <c r="A80" s="51"/>
      <c r="B80" s="51"/>
      <c r="C80" s="51"/>
      <c r="D80" s="37" t="s">
        <v>37</v>
      </c>
      <c r="E80" s="22">
        <v>0</v>
      </c>
      <c r="F80" s="22">
        <v>0</v>
      </c>
      <c r="G80" s="22">
        <v>26.7</v>
      </c>
      <c r="H80" s="22">
        <v>70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f t="shared" si="20"/>
        <v>96.7</v>
      </c>
      <c r="P80" s="72"/>
      <c r="Q80" s="73"/>
      <c r="R80" s="73"/>
      <c r="S80" s="74"/>
    </row>
    <row r="81" spans="1:19" ht="90" customHeight="1" x14ac:dyDescent="0.2">
      <c r="A81" s="51"/>
      <c r="B81" s="51"/>
      <c r="C81" s="51"/>
      <c r="D81" s="37" t="s">
        <v>41</v>
      </c>
      <c r="E81" s="22">
        <v>0</v>
      </c>
      <c r="F81" s="22">
        <v>0</v>
      </c>
      <c r="G81" s="22">
        <v>0</v>
      </c>
      <c r="H81" s="22">
        <v>155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f t="shared" si="20"/>
        <v>155</v>
      </c>
      <c r="P81" s="72"/>
      <c r="Q81" s="73"/>
      <c r="R81" s="73"/>
      <c r="S81" s="74"/>
    </row>
    <row r="82" spans="1:19" ht="37.5" customHeight="1" x14ac:dyDescent="0.2">
      <c r="A82" s="51"/>
      <c r="B82" s="51"/>
      <c r="C82" s="51"/>
      <c r="D82" s="30" t="s">
        <v>22</v>
      </c>
      <c r="E82" s="22">
        <v>2413.6</v>
      </c>
      <c r="F82" s="22">
        <v>2535.6999999999998</v>
      </c>
      <c r="G82" s="22">
        <v>10294.5</v>
      </c>
      <c r="H82" s="22">
        <v>18079</v>
      </c>
      <c r="I82" s="22">
        <v>12912.6</v>
      </c>
      <c r="J82" s="22">
        <f>SUM(J78:J81)</f>
        <v>13344.2</v>
      </c>
      <c r="K82" s="22">
        <f>SUM(K78:K81)</f>
        <v>17431.400000000001</v>
      </c>
      <c r="L82" s="22">
        <f t="shared" ref="L82:N82" si="21">SUM(L78:L81)</f>
        <v>20132.2</v>
      </c>
      <c r="M82" s="22">
        <f t="shared" si="21"/>
        <v>20759.400000000001</v>
      </c>
      <c r="N82" s="22">
        <f t="shared" si="21"/>
        <v>20038.599999999999</v>
      </c>
      <c r="O82" s="22">
        <f t="shared" si="20"/>
        <v>137941.20000000001</v>
      </c>
      <c r="P82" s="75"/>
      <c r="Q82" s="76"/>
      <c r="R82" s="76"/>
      <c r="S82" s="77"/>
    </row>
    <row r="83" spans="1:19" ht="25.5" customHeight="1" x14ac:dyDescent="0.2">
      <c r="A83" s="81"/>
      <c r="B83" s="81"/>
      <c r="C83" s="11"/>
      <c r="D83" s="32"/>
      <c r="E83" s="12"/>
      <c r="F83" s="8"/>
      <c r="G83" s="8"/>
      <c r="H83" s="8"/>
      <c r="I83" s="8"/>
      <c r="J83" s="8"/>
      <c r="K83" s="8"/>
      <c r="L83" s="8"/>
      <c r="M83" s="8"/>
      <c r="N83" s="8"/>
      <c r="O83" s="9"/>
      <c r="P83" s="5"/>
      <c r="Q83" s="5"/>
      <c r="R83" s="5"/>
    </row>
    <row r="84" spans="1:19" ht="25.5" customHeight="1" x14ac:dyDescent="0.2">
      <c r="A84" s="10"/>
      <c r="B84" s="11"/>
      <c r="C84" s="11"/>
      <c r="D84" s="33"/>
      <c r="E84" s="12"/>
      <c r="F84" s="8"/>
      <c r="G84" s="8"/>
      <c r="H84" s="8"/>
      <c r="I84" s="8"/>
      <c r="J84" s="8"/>
      <c r="K84" s="8"/>
      <c r="L84" s="8"/>
      <c r="M84" s="8"/>
      <c r="N84" s="8"/>
      <c r="O84" s="9"/>
      <c r="P84" s="5"/>
      <c r="Q84" s="5"/>
      <c r="R84" s="5"/>
    </row>
    <row r="85" spans="1:19" ht="25.5" customHeight="1" x14ac:dyDescent="0.2">
      <c r="A85" s="10"/>
      <c r="B85" s="11"/>
      <c r="C85" s="11"/>
      <c r="D85" s="33"/>
      <c r="E85" s="12"/>
      <c r="F85" s="8"/>
      <c r="G85" s="8"/>
      <c r="H85" s="8"/>
      <c r="I85" s="8"/>
      <c r="J85" s="8"/>
      <c r="K85" s="8"/>
      <c r="L85" s="8"/>
      <c r="M85" s="8"/>
      <c r="N85" s="8"/>
      <c r="O85" s="9"/>
      <c r="P85" s="5"/>
      <c r="Q85" s="5"/>
      <c r="R85" s="5"/>
    </row>
    <row r="86" spans="1:19" ht="25.5" customHeight="1" x14ac:dyDescent="0.2">
      <c r="A86" s="10"/>
      <c r="B86" s="11"/>
      <c r="C86" s="11"/>
      <c r="D86" s="33"/>
      <c r="E86" s="12"/>
      <c r="F86" s="8"/>
      <c r="G86" s="8"/>
      <c r="H86" s="8"/>
      <c r="I86" s="8"/>
      <c r="J86" s="8"/>
      <c r="K86" s="8"/>
      <c r="L86" s="8"/>
      <c r="M86" s="8"/>
      <c r="N86" s="8"/>
      <c r="O86" s="9"/>
      <c r="P86" s="5"/>
      <c r="Q86" s="5"/>
      <c r="R86" s="5"/>
    </row>
    <row r="87" spans="1:19" ht="25.5" customHeight="1" x14ac:dyDescent="0.2">
      <c r="A87" s="10"/>
      <c r="B87" s="11"/>
      <c r="C87" s="11"/>
      <c r="D87" s="33"/>
      <c r="E87" s="12"/>
      <c r="F87" s="8"/>
      <c r="G87" s="8"/>
      <c r="H87" s="8"/>
      <c r="I87" s="8"/>
      <c r="J87" s="8"/>
      <c r="K87" s="8"/>
      <c r="L87" s="8"/>
      <c r="M87" s="8"/>
      <c r="N87" s="8"/>
      <c r="O87" s="9"/>
      <c r="P87" s="5"/>
      <c r="Q87" s="5"/>
      <c r="R87" s="5"/>
    </row>
    <row r="88" spans="1:19" ht="25.5" customHeight="1" x14ac:dyDescent="0.2">
      <c r="A88" s="10"/>
      <c r="B88" s="11"/>
      <c r="C88" s="11"/>
      <c r="D88" s="33"/>
      <c r="E88" s="12"/>
      <c r="F88" s="8"/>
      <c r="G88" s="8"/>
      <c r="H88" s="8"/>
      <c r="I88" s="8"/>
      <c r="J88" s="8"/>
      <c r="K88" s="8"/>
      <c r="L88" s="8"/>
      <c r="M88" s="8"/>
      <c r="N88" s="8"/>
      <c r="O88" s="9"/>
      <c r="P88" s="5"/>
      <c r="Q88" s="5"/>
      <c r="R88" s="5"/>
    </row>
    <row r="89" spans="1:19" ht="25.5" customHeight="1" x14ac:dyDescent="0.2">
      <c r="A89" s="10"/>
      <c r="B89" s="11"/>
      <c r="C89" s="11"/>
      <c r="D89" s="33"/>
      <c r="E89" s="12"/>
      <c r="F89" s="8"/>
      <c r="G89" s="8"/>
      <c r="H89" s="8"/>
      <c r="I89" s="8"/>
      <c r="J89" s="8"/>
      <c r="K89" s="8"/>
      <c r="L89" s="8"/>
      <c r="M89" s="8"/>
      <c r="N89" s="8"/>
      <c r="O89" s="9"/>
      <c r="P89" s="5"/>
      <c r="Q89" s="5"/>
      <c r="R89" s="5"/>
    </row>
    <row r="90" spans="1:19" ht="25.5" customHeight="1" x14ac:dyDescent="0.2">
      <c r="A90" s="10"/>
      <c r="B90" s="11"/>
      <c r="C90" s="11"/>
      <c r="D90" s="33"/>
      <c r="E90" s="12"/>
      <c r="F90" s="8"/>
      <c r="G90" s="8"/>
      <c r="H90" s="8"/>
      <c r="I90" s="8"/>
      <c r="J90" s="8"/>
      <c r="K90" s="8"/>
      <c r="L90" s="8"/>
      <c r="M90" s="8"/>
      <c r="N90" s="8"/>
      <c r="O90" s="9"/>
      <c r="P90" s="5"/>
      <c r="Q90" s="5"/>
      <c r="R90" s="5"/>
    </row>
    <row r="91" spans="1:19" ht="25.5" customHeight="1" x14ac:dyDescent="0.2">
      <c r="A91" s="10"/>
      <c r="B91" s="11"/>
      <c r="C91" s="11"/>
      <c r="D91" s="33"/>
      <c r="E91" s="12"/>
      <c r="F91" s="8"/>
      <c r="G91" s="8"/>
      <c r="H91" s="8"/>
      <c r="I91" s="8"/>
      <c r="J91" s="8"/>
      <c r="K91" s="8"/>
      <c r="L91" s="8"/>
      <c r="M91" s="8"/>
      <c r="N91" s="8"/>
      <c r="O91" s="9"/>
      <c r="P91" s="5"/>
      <c r="Q91" s="5"/>
      <c r="R91" s="5"/>
    </row>
    <row r="92" spans="1:19" ht="25.5" customHeight="1" x14ac:dyDescent="0.2">
      <c r="A92" s="10"/>
      <c r="B92" s="11"/>
      <c r="C92" s="11"/>
      <c r="D92" s="33"/>
      <c r="E92" s="12"/>
      <c r="F92" s="8"/>
      <c r="G92" s="8"/>
      <c r="H92" s="8"/>
      <c r="I92" s="8"/>
      <c r="J92" s="8"/>
      <c r="K92" s="8"/>
      <c r="L92" s="8"/>
      <c r="M92" s="8"/>
      <c r="N92" s="8"/>
      <c r="O92" s="9"/>
      <c r="P92" s="5"/>
      <c r="Q92" s="5"/>
      <c r="R92" s="5"/>
    </row>
    <row r="93" spans="1:19" ht="25.5" customHeight="1" x14ac:dyDescent="0.2">
      <c r="A93" s="10"/>
      <c r="B93" s="11"/>
      <c r="C93" s="11"/>
      <c r="D93" s="33"/>
      <c r="E93" s="12"/>
      <c r="F93" s="8"/>
      <c r="G93" s="8"/>
      <c r="H93" s="8"/>
      <c r="I93" s="8"/>
      <c r="J93" s="8"/>
      <c r="K93" s="8"/>
      <c r="L93" s="8"/>
      <c r="M93" s="8"/>
      <c r="N93" s="8"/>
      <c r="O93" s="9"/>
      <c r="P93" s="5"/>
      <c r="Q93" s="5"/>
      <c r="R93" s="5"/>
    </row>
    <row r="94" spans="1:19" ht="25.5" customHeight="1" x14ac:dyDescent="0.2">
      <c r="A94" s="10"/>
      <c r="B94" s="11"/>
      <c r="C94" s="11"/>
      <c r="D94" s="33"/>
      <c r="E94" s="12"/>
      <c r="F94" s="8"/>
      <c r="G94" s="8"/>
      <c r="H94" s="8"/>
      <c r="I94" s="8"/>
      <c r="J94" s="8"/>
      <c r="K94" s="8"/>
      <c r="L94" s="8"/>
      <c r="M94" s="8"/>
      <c r="N94" s="8"/>
      <c r="O94" s="9"/>
      <c r="P94" s="5"/>
      <c r="Q94" s="5"/>
      <c r="R94" s="5"/>
    </row>
    <row r="95" spans="1:19" ht="25.5" customHeight="1" x14ac:dyDescent="0.2">
      <c r="A95" s="10"/>
      <c r="B95" s="11"/>
      <c r="C95" s="11"/>
      <c r="D95" s="33"/>
      <c r="E95" s="12"/>
      <c r="F95" s="8"/>
      <c r="G95" s="8"/>
      <c r="H95" s="8"/>
      <c r="I95" s="8"/>
      <c r="J95" s="8"/>
      <c r="K95" s="8"/>
      <c r="L95" s="8"/>
      <c r="M95" s="8"/>
      <c r="N95" s="8"/>
      <c r="O95" s="9"/>
      <c r="P95" s="5"/>
      <c r="Q95" s="5"/>
      <c r="R95" s="5"/>
    </row>
    <row r="96" spans="1:19" ht="25.5" customHeight="1" x14ac:dyDescent="0.2">
      <c r="A96" s="10"/>
      <c r="B96" s="11"/>
      <c r="C96" s="11"/>
      <c r="D96" s="33"/>
      <c r="E96" s="12"/>
      <c r="F96" s="8"/>
      <c r="G96" s="8"/>
      <c r="H96" s="8"/>
      <c r="I96" s="8"/>
      <c r="J96" s="8"/>
      <c r="K96" s="8"/>
      <c r="L96" s="8"/>
      <c r="M96" s="8"/>
      <c r="N96" s="8"/>
      <c r="O96" s="9"/>
      <c r="P96" s="5"/>
      <c r="Q96" s="5"/>
      <c r="R96" s="5"/>
    </row>
    <row r="97" spans="1:18" ht="25.5" customHeight="1" x14ac:dyDescent="0.2">
      <c r="A97" s="10"/>
      <c r="B97" s="11"/>
      <c r="C97" s="11"/>
      <c r="D97" s="33"/>
      <c r="E97" s="12"/>
      <c r="F97" s="8"/>
      <c r="G97" s="8"/>
      <c r="H97" s="8"/>
      <c r="I97" s="8"/>
      <c r="J97" s="8"/>
      <c r="K97" s="8"/>
      <c r="L97" s="8"/>
      <c r="M97" s="8"/>
      <c r="N97" s="8"/>
      <c r="O97" s="9"/>
      <c r="P97" s="5"/>
      <c r="Q97" s="5"/>
      <c r="R97" s="5"/>
    </row>
    <row r="98" spans="1:18" ht="25.5" customHeight="1" x14ac:dyDescent="0.2">
      <c r="A98" s="10"/>
      <c r="B98" s="11"/>
      <c r="C98" s="11"/>
      <c r="D98" s="33"/>
      <c r="E98" s="12"/>
      <c r="F98" s="8"/>
      <c r="G98" s="8"/>
      <c r="H98" s="8"/>
      <c r="I98" s="8"/>
      <c r="J98" s="8"/>
      <c r="K98" s="8"/>
      <c r="L98" s="8"/>
      <c r="M98" s="8"/>
      <c r="N98" s="8"/>
      <c r="O98" s="9"/>
      <c r="P98" s="5"/>
      <c r="Q98" s="5"/>
      <c r="R98" s="5"/>
    </row>
    <row r="99" spans="1:18" ht="25.5" customHeight="1" x14ac:dyDescent="0.2">
      <c r="A99" s="10"/>
      <c r="B99" s="11"/>
      <c r="C99" s="11"/>
      <c r="D99" s="33"/>
      <c r="E99" s="12"/>
      <c r="F99" s="8"/>
      <c r="G99" s="8"/>
      <c r="H99" s="8"/>
      <c r="I99" s="8"/>
      <c r="J99" s="8"/>
      <c r="K99" s="8"/>
      <c r="L99" s="8"/>
      <c r="M99" s="8"/>
      <c r="N99" s="8"/>
      <c r="O99" s="9"/>
      <c r="P99" s="5"/>
      <c r="Q99" s="5"/>
      <c r="R99" s="5"/>
    </row>
    <row r="100" spans="1:18" ht="25.5" customHeight="1" x14ac:dyDescent="0.2">
      <c r="A100" s="10"/>
      <c r="B100" s="11"/>
      <c r="C100" s="11"/>
      <c r="D100" s="33"/>
      <c r="E100" s="12"/>
      <c r="F100" s="8"/>
      <c r="G100" s="8"/>
      <c r="H100" s="8"/>
      <c r="I100" s="8"/>
      <c r="J100" s="8"/>
      <c r="K100" s="8"/>
      <c r="L100" s="8"/>
      <c r="M100" s="8"/>
      <c r="N100" s="8"/>
      <c r="O100" s="9"/>
      <c r="P100" s="5"/>
      <c r="Q100" s="5"/>
      <c r="R100" s="5"/>
    </row>
    <row r="101" spans="1:18" ht="25.5" customHeight="1" x14ac:dyDescent="0.2">
      <c r="A101" s="10"/>
      <c r="B101" s="11"/>
      <c r="C101" s="11"/>
      <c r="D101" s="33"/>
      <c r="E101" s="12"/>
      <c r="F101" s="8"/>
      <c r="G101" s="8"/>
      <c r="H101" s="8"/>
      <c r="I101" s="8"/>
      <c r="J101" s="8"/>
      <c r="K101" s="8"/>
      <c r="L101" s="8"/>
      <c r="M101" s="8"/>
      <c r="N101" s="8"/>
      <c r="O101" s="9"/>
      <c r="P101" s="5"/>
      <c r="Q101" s="5"/>
      <c r="R101" s="5"/>
    </row>
    <row r="102" spans="1:18" ht="25.5" customHeight="1" x14ac:dyDescent="0.2">
      <c r="A102" s="10"/>
      <c r="B102" s="11"/>
      <c r="C102" s="11"/>
      <c r="D102" s="33"/>
      <c r="E102" s="12"/>
      <c r="F102" s="8"/>
      <c r="G102" s="8"/>
      <c r="H102" s="8"/>
      <c r="I102" s="8"/>
      <c r="J102" s="8"/>
      <c r="K102" s="8"/>
      <c r="L102" s="8"/>
      <c r="M102" s="8"/>
      <c r="N102" s="8"/>
      <c r="O102" s="9"/>
      <c r="P102" s="5"/>
      <c r="Q102" s="5"/>
      <c r="R102" s="5"/>
    </row>
    <row r="103" spans="1:18" ht="25.5" customHeight="1" x14ac:dyDescent="0.2">
      <c r="A103" s="10"/>
      <c r="B103" s="11"/>
      <c r="C103" s="11"/>
      <c r="D103" s="33"/>
      <c r="E103" s="12"/>
      <c r="F103" s="8"/>
      <c r="G103" s="8"/>
      <c r="H103" s="8"/>
      <c r="I103" s="8"/>
      <c r="J103" s="8"/>
      <c r="K103" s="8"/>
      <c r="L103" s="8"/>
      <c r="M103" s="8"/>
      <c r="N103" s="8"/>
      <c r="O103" s="9"/>
      <c r="P103" s="5"/>
      <c r="Q103" s="5"/>
      <c r="R103" s="5"/>
    </row>
    <row r="104" spans="1:18" ht="25.5" customHeight="1" x14ac:dyDescent="0.2">
      <c r="A104" s="10"/>
      <c r="B104" s="11"/>
      <c r="C104" s="11"/>
      <c r="D104" s="33"/>
      <c r="E104" s="12"/>
      <c r="F104" s="8"/>
      <c r="G104" s="8"/>
      <c r="H104" s="8"/>
      <c r="I104" s="8"/>
      <c r="J104" s="8"/>
      <c r="K104" s="8"/>
      <c r="L104" s="8"/>
      <c r="M104" s="8"/>
      <c r="N104" s="8"/>
      <c r="O104" s="9"/>
      <c r="P104" s="5"/>
      <c r="Q104" s="5"/>
      <c r="R104" s="5"/>
    </row>
    <row r="105" spans="1:18" ht="25.5" customHeight="1" x14ac:dyDescent="0.2">
      <c r="A105" s="10"/>
      <c r="B105" s="11"/>
      <c r="C105" s="11"/>
      <c r="D105" s="33"/>
      <c r="E105" s="12"/>
      <c r="F105" s="8"/>
      <c r="G105" s="8"/>
      <c r="H105" s="8"/>
      <c r="I105" s="8"/>
      <c r="J105" s="8"/>
      <c r="K105" s="8"/>
      <c r="L105" s="8"/>
      <c r="M105" s="8"/>
      <c r="N105" s="8"/>
      <c r="O105" s="9"/>
      <c r="P105" s="5"/>
      <c r="Q105" s="5"/>
      <c r="R105" s="5"/>
    </row>
    <row r="106" spans="1:18" ht="25.5" customHeight="1" x14ac:dyDescent="0.2">
      <c r="A106" s="10"/>
      <c r="B106" s="11"/>
      <c r="C106" s="11"/>
      <c r="D106" s="33"/>
      <c r="E106" s="12"/>
      <c r="F106" s="8"/>
      <c r="G106" s="8"/>
      <c r="H106" s="8"/>
      <c r="I106" s="8"/>
      <c r="J106" s="8"/>
      <c r="K106" s="8"/>
      <c r="L106" s="8"/>
      <c r="M106" s="8"/>
      <c r="N106" s="8"/>
      <c r="O106" s="9"/>
      <c r="P106" s="5"/>
      <c r="Q106" s="5"/>
      <c r="R106" s="5"/>
    </row>
    <row r="107" spans="1:18" ht="25.5" customHeight="1" x14ac:dyDescent="0.2">
      <c r="A107" s="10"/>
      <c r="B107" s="11"/>
      <c r="C107" s="11"/>
      <c r="D107" s="33"/>
      <c r="E107" s="12"/>
      <c r="F107" s="8"/>
      <c r="G107" s="8"/>
      <c r="H107" s="8"/>
      <c r="I107" s="8"/>
      <c r="J107" s="8"/>
      <c r="K107" s="8"/>
      <c r="L107" s="8"/>
      <c r="M107" s="8"/>
      <c r="N107" s="8"/>
      <c r="O107" s="9"/>
      <c r="P107" s="5"/>
      <c r="Q107" s="5"/>
      <c r="R107" s="5"/>
    </row>
    <row r="108" spans="1:18" ht="25.5" customHeight="1" x14ac:dyDescent="0.2">
      <c r="A108" s="10"/>
      <c r="B108" s="11"/>
      <c r="C108" s="11"/>
      <c r="D108" s="33"/>
      <c r="E108" s="12"/>
      <c r="F108" s="8"/>
      <c r="G108" s="8"/>
      <c r="H108" s="8"/>
      <c r="I108" s="8"/>
      <c r="J108" s="8"/>
      <c r="K108" s="8"/>
      <c r="L108" s="8"/>
      <c r="M108" s="8"/>
      <c r="N108" s="8"/>
      <c r="O108" s="9"/>
      <c r="P108" s="5"/>
      <c r="Q108" s="5"/>
      <c r="R108" s="5"/>
    </row>
    <row r="109" spans="1:18" ht="25.5" customHeight="1" x14ac:dyDescent="0.2">
      <c r="A109" s="10"/>
      <c r="B109" s="11"/>
      <c r="C109" s="11"/>
      <c r="D109" s="33"/>
      <c r="E109" s="12"/>
      <c r="F109" s="8"/>
      <c r="G109" s="8"/>
      <c r="H109" s="8"/>
      <c r="I109" s="8"/>
      <c r="J109" s="8"/>
      <c r="K109" s="8"/>
      <c r="L109" s="8"/>
      <c r="M109" s="8"/>
      <c r="N109" s="8"/>
      <c r="O109" s="9"/>
      <c r="P109" s="5"/>
      <c r="Q109" s="5"/>
      <c r="R109" s="5"/>
    </row>
    <row r="110" spans="1:18" ht="25.5" customHeight="1" x14ac:dyDescent="0.2">
      <c r="A110" s="10"/>
      <c r="B110" s="11"/>
      <c r="C110" s="11"/>
      <c r="D110" s="33"/>
      <c r="E110" s="12"/>
      <c r="F110" s="8"/>
      <c r="G110" s="8"/>
      <c r="H110" s="8"/>
      <c r="I110" s="8"/>
      <c r="J110" s="8"/>
      <c r="K110" s="8"/>
      <c r="L110" s="8"/>
      <c r="M110" s="8"/>
      <c r="N110" s="8"/>
      <c r="O110" s="9"/>
      <c r="P110" s="5"/>
      <c r="Q110" s="5"/>
      <c r="R110" s="5"/>
    </row>
    <row r="111" spans="1:18" ht="25.5" customHeight="1" x14ac:dyDescent="0.2">
      <c r="A111" s="10"/>
      <c r="B111" s="11"/>
      <c r="C111" s="11"/>
      <c r="D111" s="33"/>
      <c r="E111" s="12"/>
      <c r="F111" s="8"/>
      <c r="G111" s="8"/>
      <c r="H111" s="8"/>
      <c r="I111" s="8"/>
      <c r="J111" s="8"/>
      <c r="K111" s="8"/>
      <c r="L111" s="8"/>
      <c r="M111" s="8"/>
      <c r="N111" s="8"/>
      <c r="O111" s="9"/>
      <c r="P111" s="5"/>
      <c r="Q111" s="5"/>
      <c r="R111" s="5"/>
    </row>
    <row r="112" spans="1:18" ht="25.5" customHeight="1" x14ac:dyDescent="0.2">
      <c r="A112" s="10"/>
      <c r="B112" s="11"/>
      <c r="C112" s="11"/>
      <c r="D112" s="33"/>
      <c r="E112" s="12"/>
      <c r="F112" s="8"/>
      <c r="G112" s="8"/>
      <c r="H112" s="8"/>
      <c r="I112" s="8"/>
      <c r="J112" s="8"/>
      <c r="K112" s="8"/>
      <c r="L112" s="8"/>
      <c r="M112" s="8"/>
      <c r="N112" s="8"/>
      <c r="O112" s="9"/>
      <c r="P112" s="5"/>
      <c r="Q112" s="5"/>
      <c r="R112" s="5"/>
    </row>
    <row r="113" spans="1:18" ht="25.5" customHeight="1" x14ac:dyDescent="0.2">
      <c r="A113" s="10"/>
      <c r="B113" s="11"/>
      <c r="C113" s="11"/>
      <c r="D113" s="33"/>
      <c r="E113" s="12"/>
      <c r="F113" s="8"/>
      <c r="G113" s="8"/>
      <c r="H113" s="8"/>
      <c r="I113" s="8"/>
      <c r="J113" s="8"/>
      <c r="K113" s="8"/>
      <c r="L113" s="8"/>
      <c r="M113" s="8"/>
      <c r="N113" s="8"/>
      <c r="O113" s="9"/>
      <c r="P113" s="5"/>
      <c r="Q113" s="5"/>
      <c r="R113" s="5"/>
    </row>
    <row r="114" spans="1:18" ht="25.5" customHeight="1" x14ac:dyDescent="0.2">
      <c r="A114" s="10"/>
      <c r="B114" s="11"/>
      <c r="C114" s="11"/>
      <c r="D114" s="33"/>
      <c r="E114" s="12"/>
      <c r="F114" s="8"/>
      <c r="G114" s="8"/>
      <c r="H114" s="8"/>
      <c r="I114" s="8"/>
      <c r="J114" s="8"/>
      <c r="K114" s="8"/>
      <c r="L114" s="8"/>
      <c r="M114" s="8"/>
      <c r="N114" s="8"/>
      <c r="O114" s="9"/>
      <c r="P114" s="5"/>
      <c r="Q114" s="5"/>
      <c r="R114" s="5"/>
    </row>
    <row r="115" spans="1:18" ht="25.5" customHeight="1" x14ac:dyDescent="0.2">
      <c r="A115" s="10"/>
      <c r="B115" s="11"/>
      <c r="C115" s="11"/>
      <c r="D115" s="33"/>
      <c r="E115" s="12"/>
      <c r="F115" s="8"/>
      <c r="G115" s="8"/>
      <c r="H115" s="8"/>
      <c r="I115" s="8"/>
      <c r="J115" s="8"/>
      <c r="K115" s="8"/>
      <c r="L115" s="8"/>
      <c r="M115" s="8"/>
      <c r="N115" s="8"/>
      <c r="O115" s="9"/>
      <c r="P115" s="5"/>
      <c r="Q115" s="5"/>
      <c r="R115" s="5"/>
    </row>
    <row r="116" spans="1:18" ht="25.5" customHeight="1" x14ac:dyDescent="0.2">
      <c r="A116" s="10"/>
      <c r="B116" s="11"/>
      <c r="C116" s="11"/>
      <c r="D116" s="33"/>
      <c r="E116" s="12"/>
      <c r="F116" s="8"/>
      <c r="G116" s="8"/>
      <c r="H116" s="8"/>
      <c r="I116" s="8"/>
      <c r="J116" s="8"/>
      <c r="K116" s="8"/>
      <c r="L116" s="8"/>
      <c r="M116" s="8"/>
      <c r="N116" s="8"/>
      <c r="O116" s="9"/>
      <c r="P116" s="5"/>
      <c r="Q116" s="5"/>
      <c r="R116" s="5"/>
    </row>
    <row r="117" spans="1:18" ht="25.5" customHeight="1" x14ac:dyDescent="0.2">
      <c r="A117" s="6"/>
      <c r="B117" s="6"/>
      <c r="C117" s="6"/>
      <c r="D117" s="7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9"/>
      <c r="P117" s="5"/>
      <c r="Q117" s="5"/>
      <c r="R117" s="5"/>
    </row>
    <row r="118" spans="1:1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  <c r="P118" s="4"/>
      <c r="Q118" s="3"/>
      <c r="R118" s="3"/>
    </row>
    <row r="119" spans="1:1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  <c r="P119" s="4"/>
      <c r="Q119" s="3"/>
      <c r="R119" s="3"/>
    </row>
    <row r="120" spans="1:1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  <c r="P120" s="4"/>
      <c r="Q120" s="3"/>
      <c r="R120" s="3"/>
    </row>
    <row r="121" spans="1:1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  <c r="P121" s="4"/>
      <c r="Q121" s="3"/>
      <c r="R121" s="3"/>
    </row>
  </sheetData>
  <mergeCells count="136">
    <mergeCell ref="P1:S1"/>
    <mergeCell ref="P2:S2"/>
    <mergeCell ref="A4:S4"/>
    <mergeCell ref="P23:Q24"/>
    <mergeCell ref="R11:S11"/>
    <mergeCell ref="R10:S10"/>
    <mergeCell ref="P5:Q6"/>
    <mergeCell ref="R5:S6"/>
    <mergeCell ref="R9:S9"/>
    <mergeCell ref="R7:S7"/>
    <mergeCell ref="P7:Q7"/>
    <mergeCell ref="P9:Q9"/>
    <mergeCell ref="P14:S17"/>
    <mergeCell ref="A5:A6"/>
    <mergeCell ref="C5:C6"/>
    <mergeCell ref="A14:C17"/>
    <mergeCell ref="C19:C20"/>
    <mergeCell ref="A19:A20"/>
    <mergeCell ref="E5:O5"/>
    <mergeCell ref="B19:B20"/>
    <mergeCell ref="B5:B6"/>
    <mergeCell ref="D5:D6"/>
    <mergeCell ref="P3:S3"/>
    <mergeCell ref="B8:S8"/>
    <mergeCell ref="A55:A56"/>
    <mergeCell ref="C57:C58"/>
    <mergeCell ref="A57:A58"/>
    <mergeCell ref="P59:Q59"/>
    <mergeCell ref="P73:Q73"/>
    <mergeCell ref="P74:Q74"/>
    <mergeCell ref="A51:A52"/>
    <mergeCell ref="B55:B56"/>
    <mergeCell ref="R37:S37"/>
    <mergeCell ref="C55:C56"/>
    <mergeCell ref="P55:Q56"/>
    <mergeCell ref="P57:Q58"/>
    <mergeCell ref="R59:S59"/>
    <mergeCell ref="R60:S61"/>
    <mergeCell ref="R69:S69"/>
    <mergeCell ref="R68:S68"/>
    <mergeCell ref="R67:S67"/>
    <mergeCell ref="R66:S66"/>
    <mergeCell ref="R70:S70"/>
    <mergeCell ref="R55:S56"/>
    <mergeCell ref="P37:Q37"/>
    <mergeCell ref="P44:Q44"/>
    <mergeCell ref="R64:S65"/>
    <mergeCell ref="R62:S63"/>
    <mergeCell ref="A18:S18"/>
    <mergeCell ref="A25:C27"/>
    <mergeCell ref="R32:S34"/>
    <mergeCell ref="C21:C22"/>
    <mergeCell ref="C23:C24"/>
    <mergeCell ref="P10:Q10"/>
    <mergeCell ref="P11:Q11"/>
    <mergeCell ref="P12:Q12"/>
    <mergeCell ref="P13:Q13"/>
    <mergeCell ref="P19:Q20"/>
    <mergeCell ref="P21:Q21"/>
    <mergeCell ref="P22:Q22"/>
    <mergeCell ref="R53:S54"/>
    <mergeCell ref="R19:S20"/>
    <mergeCell ref="R21:S21"/>
    <mergeCell ref="R29:S31"/>
    <mergeCell ref="R22:S22"/>
    <mergeCell ref="R23:S23"/>
    <mergeCell ref="R24:S24"/>
    <mergeCell ref="R44:S44"/>
    <mergeCell ref="R45:S45"/>
    <mergeCell ref="R46:S46"/>
    <mergeCell ref="R47:S48"/>
    <mergeCell ref="R51:S52"/>
    <mergeCell ref="R49:S50"/>
    <mergeCell ref="P25:S27"/>
    <mergeCell ref="A28:S28"/>
    <mergeCell ref="A53:A54"/>
    <mergeCell ref="C53:C54"/>
    <mergeCell ref="B53:B54"/>
    <mergeCell ref="P53:Q54"/>
    <mergeCell ref="P36:Q36"/>
    <mergeCell ref="R36:S36"/>
    <mergeCell ref="P29:Q31"/>
    <mergeCell ref="B51:B52"/>
    <mergeCell ref="P45:Q45"/>
    <mergeCell ref="R57:S58"/>
    <mergeCell ref="P32:Q34"/>
    <mergeCell ref="P35:Q35"/>
    <mergeCell ref="R12:S12"/>
    <mergeCell ref="R13:S13"/>
    <mergeCell ref="B57:B58"/>
    <mergeCell ref="A83:B83"/>
    <mergeCell ref="B60:B61"/>
    <mergeCell ref="C60:C61"/>
    <mergeCell ref="B64:B65"/>
    <mergeCell ref="C64:C65"/>
    <mergeCell ref="A62:A63"/>
    <mergeCell ref="B62:B63"/>
    <mergeCell ref="C62:C63"/>
    <mergeCell ref="A64:A65"/>
    <mergeCell ref="A78:C82"/>
    <mergeCell ref="A60:A61"/>
    <mergeCell ref="A75:C77"/>
    <mergeCell ref="P60:Q61"/>
    <mergeCell ref="P62:Q63"/>
    <mergeCell ref="P64:Q65"/>
    <mergeCell ref="P66:Q66"/>
    <mergeCell ref="P67:Q67"/>
    <mergeCell ref="P68:Q68"/>
    <mergeCell ref="P69:Q69"/>
    <mergeCell ref="P70:Q70"/>
    <mergeCell ref="P71:Q71"/>
    <mergeCell ref="P72:Q72"/>
    <mergeCell ref="P75:S77"/>
    <mergeCell ref="P78:S82"/>
    <mergeCell ref="R74:S74"/>
    <mergeCell ref="R73:S73"/>
    <mergeCell ref="R72:S72"/>
    <mergeCell ref="R71:S71"/>
    <mergeCell ref="R35:S35"/>
    <mergeCell ref="P38:S42"/>
    <mergeCell ref="A43:S43"/>
    <mergeCell ref="C51:C52"/>
    <mergeCell ref="C49:C50"/>
    <mergeCell ref="A49:A50"/>
    <mergeCell ref="B49:B50"/>
    <mergeCell ref="A29:A31"/>
    <mergeCell ref="P47:Q48"/>
    <mergeCell ref="P49:Q50"/>
    <mergeCell ref="P51:Q52"/>
    <mergeCell ref="P46:Q46"/>
    <mergeCell ref="B29:B31"/>
    <mergeCell ref="A38:C42"/>
    <mergeCell ref="A47:A48"/>
    <mergeCell ref="B47:B48"/>
    <mergeCell ref="B32:B34"/>
    <mergeCell ref="A32:A34"/>
  </mergeCells>
  <printOptions horizontalCentered="1" verticalCentered="1"/>
  <pageMargins left="0.31496062992125984" right="0.31496062992125984" top="0" bottom="0.35433070866141736" header="0" footer="0"/>
  <pageSetup paperSize="9" scale="43" fitToWidth="0" fitToHeight="0" orientation="landscape" horizontalDpi="180" verticalDpi="180" r:id="rId1"/>
  <headerFooter scaleWithDoc="0" alignWithMargins="0"/>
  <rowBreaks count="5" manualBreakCount="5">
    <brk id="17" max="18" man="1"/>
    <brk id="27" max="17" man="1"/>
    <brk id="42" max="17" man="1"/>
    <brk id="59" max="17" man="1"/>
    <brk id="7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2023-03-23T07:43:53Z</dcterms:modified>
</cp:coreProperties>
</file>