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5480" windowHeight="11640"/>
  </bookViews>
  <sheets>
    <sheet name="Лист1" sheetId="1" r:id="rId1"/>
    <sheet name="Лист2" sheetId="2" r:id="rId2"/>
    <sheet name="Лист3" sheetId="3" r:id="rId3"/>
  </sheets>
  <calcPr calcId="124519"/>
</workbook>
</file>

<file path=xl/calcChain.xml><?xml version="1.0" encoding="utf-8"?>
<calcChain xmlns="http://schemas.openxmlformats.org/spreadsheetml/2006/main">
  <c r="I17" i="1"/>
  <c r="G11" l="1"/>
  <c r="G10"/>
  <c r="I15" l="1"/>
  <c r="I16"/>
  <c r="H20" l="1"/>
  <c r="H19"/>
  <c r="H17"/>
  <c r="H12"/>
  <c r="H18" l="1"/>
  <c r="E11"/>
  <c r="E10"/>
  <c r="I10" s="1"/>
  <c r="F20"/>
  <c r="G20"/>
  <c r="F19"/>
  <c r="G19"/>
  <c r="G17"/>
  <c r="E17"/>
  <c r="F17"/>
  <c r="F12"/>
  <c r="G12"/>
  <c r="F18" l="1"/>
  <c r="E12"/>
  <c r="E18" s="1"/>
  <c r="E19"/>
  <c r="E20"/>
  <c r="I11"/>
  <c r="I20" s="1"/>
  <c r="G18"/>
  <c r="I19"/>
  <c r="I12" l="1"/>
  <c r="I18" s="1"/>
</calcChain>
</file>

<file path=xl/sharedStrings.xml><?xml version="1.0" encoding="utf-8"?>
<sst xmlns="http://schemas.openxmlformats.org/spreadsheetml/2006/main" count="43" uniqueCount="40">
  <si>
    <t>№ п/п</t>
  </si>
  <si>
    <t>Наименование мероприятия</t>
  </si>
  <si>
    <t>Срок исполнения</t>
  </si>
  <si>
    <t>Источник финансирования</t>
  </si>
  <si>
    <t>Объем финансирования</t>
  </si>
  <si>
    <t>Исполнители</t>
  </si>
  <si>
    <t>Ожидаемые результаты</t>
  </si>
  <si>
    <t xml:space="preserve">2020 год </t>
  </si>
  <si>
    <t xml:space="preserve">2021 год </t>
  </si>
  <si>
    <t xml:space="preserve">2022 год </t>
  </si>
  <si>
    <t>Итого:</t>
  </si>
  <si>
    <t>Основное мероприятие 1. «Сохранение достигнутых показателей повышения оплаты труда отдельных категорий работников бюджетной сферы»</t>
  </si>
  <si>
    <t>1.1.</t>
  </si>
  <si>
    <t>областной бюджет</t>
  </si>
  <si>
    <t>управление культуры администрации Энгельсского муниципального района; муниципальное бюджетное учреждение «Дворец культуры «Восход», муниципальное бюджетное учреждение «Дом культуры «Покровский», муниципальное бюджетное учреждение «Дом культуры «Искра», муниципальное бюджетное учреждение «Дом культуры «Ударник», муниципальное бюджетное учреждение «Дом культуры «Мелиоратор», муниципальное бюджетное учреждение «Энгельсский краеведческий музей»</t>
  </si>
  <si>
    <t>доведение средней заработной платы работников организаций культуры муниципального образования город Энгельс до целевых ориентиров, установленных в «дорожной карте» (средней заработной платы в Саратовской области);</t>
  </si>
  <si>
    <t xml:space="preserve">обеспечение по итогам календарного года достижения значений целевых показателей результативности, в соответствии с которыми средняя заработная плата работников организаций культуры должна составлять 100 % от среднемесячного дохода от трудовой деятельности по области в каждом календарном году реализации Программы    </t>
  </si>
  <si>
    <t>1.2.</t>
  </si>
  <si>
    <t>бюджет муниципального образования город Энгельс</t>
  </si>
  <si>
    <t>Итого по мероприятию 1:</t>
  </si>
  <si>
    <t>Основное мероприятие 2. «Обеспечение повышения оплаты труда   некоторых категорий  работников муниципальных учреждений»</t>
  </si>
  <si>
    <t>2.1.</t>
  </si>
  <si>
    <t>Обеспечение повышения оплаты труда   некоторых категорий  работников муниципальных учреждений</t>
  </si>
  <si>
    <t>2.2.</t>
  </si>
  <si>
    <t>Обеспечение повышения оплаты труда некоторых категорий работников муниципальных учреждений за счет средств местного бюджета</t>
  </si>
  <si>
    <t>бюджет муниципального образования город  Энгельс</t>
  </si>
  <si>
    <t>Итого по мероприятию 2:</t>
  </si>
  <si>
    <t>ИТОГО по программе :</t>
  </si>
  <si>
    <t>в т.ч.:</t>
  </si>
  <si>
    <t>Система программных мероприятий</t>
  </si>
  <si>
    <t>комитет ЖКХ, ТЭК, транспорта и связи администрации Энгельсского муниципального района; муниципальное казенное учреждение «Городское хозяйство»</t>
  </si>
  <si>
    <t xml:space="preserve">2023 год </t>
  </si>
  <si>
    <t>2020-2023 г.г.</t>
  </si>
  <si>
    <t>2020 г.</t>
  </si>
  <si>
    <t>Обеспечение сохранения достигнутых показателей повышения оплаты труда отдельных категорий работников бюджетной сферы</t>
  </si>
  <si>
    <t>Обеспечение сохранения достигнутых показателей повышения оплаты труда отдельных категорий работников бюджетной сферы за счет средств местного бюджета</t>
  </si>
  <si>
    <t xml:space="preserve">управление по физической культуре, спорту, молодежной политике и туризму администрации Энгельсского муниципального района; муниципальное бюджетное учреждение «Спортивно-технический центр»; </t>
  </si>
  <si>
    <t>достижение по итогам календарного года следующих значений целевых показателей результативности Программы: количество работников муниципальных организаций, заработная плата которых за полную отработку за месяц нормы рабочего времени и выполнение нормы труда (трудовых обязанностей) ниже минимального размера оплаты труда, – 0 человек</t>
  </si>
  <si>
    <t>Приложение 1 к Программе</t>
  </si>
  <si>
    <t xml:space="preserve">Приложение к постановлению                          администрации Энгельсского                                              муниципального района                                                        от 11.02.2022 года № 613         </t>
  </si>
</sst>
</file>

<file path=xl/styles.xml><?xml version="1.0" encoding="utf-8"?>
<styleSheet xmlns="http://schemas.openxmlformats.org/spreadsheetml/2006/main">
  <numFmts count="1">
    <numFmt numFmtId="164" formatCode="#,##0.00_ ;[Red]\-#,##0.00\ "/>
  </numFmts>
  <fonts count="5">
    <font>
      <sz val="11"/>
      <color theme="1"/>
      <name val="Calibri"/>
      <family val="2"/>
      <charset val="204"/>
      <scheme val="minor"/>
    </font>
    <font>
      <sz val="10"/>
      <color rgb="FF000000"/>
      <name val="Times New Roman"/>
      <family val="1"/>
      <charset val="204"/>
    </font>
    <font>
      <b/>
      <sz val="10"/>
      <color rgb="FF000000"/>
      <name val="Times New Roman"/>
      <family val="1"/>
      <charset val="204"/>
    </font>
    <font>
      <b/>
      <sz val="12"/>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1" fillId="0" borderId="6"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vertical="center" wrapText="1"/>
    </xf>
    <xf numFmtId="0" fontId="1" fillId="0" borderId="6" xfId="0" applyFont="1" applyBorder="1" applyAlignment="1">
      <alignment horizontal="center" vertical="center" wrapText="1"/>
    </xf>
    <xf numFmtId="4" fontId="1" fillId="0" borderId="6" xfId="0" applyNumberFormat="1" applyFont="1" applyBorder="1" applyAlignment="1">
      <alignment horizontal="right" vertical="center"/>
    </xf>
    <xf numFmtId="4" fontId="2" fillId="0" borderId="6" xfId="0" applyNumberFormat="1" applyFont="1" applyBorder="1" applyAlignment="1">
      <alignment horizontal="right" vertical="center"/>
    </xf>
    <xf numFmtId="0" fontId="1" fillId="0" borderId="11" xfId="0" applyFont="1" applyBorder="1" applyAlignment="1">
      <alignment vertical="center" wrapText="1"/>
    </xf>
    <xf numFmtId="0" fontId="1" fillId="0" borderId="6" xfId="0" applyFont="1" applyBorder="1" applyAlignment="1">
      <alignment vertical="center"/>
    </xf>
    <xf numFmtId="0" fontId="1" fillId="0" borderId="3" xfId="0" applyFont="1" applyBorder="1" applyAlignment="1">
      <alignment vertical="center" wrapText="1"/>
    </xf>
    <xf numFmtId="0" fontId="1" fillId="0" borderId="6" xfId="0" applyFont="1" applyBorder="1" applyAlignment="1">
      <alignment horizontal="right"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164" fontId="2" fillId="0" borderId="6" xfId="0" applyNumberFormat="1" applyFont="1" applyBorder="1" applyAlignment="1">
      <alignment horizontal="right" vertical="center"/>
    </xf>
    <xf numFmtId="0" fontId="1" fillId="0" borderId="17" xfId="0" applyFont="1" applyBorder="1" applyAlignment="1">
      <alignment horizontal="center" vertical="center"/>
    </xf>
    <xf numFmtId="0" fontId="1" fillId="0" borderId="17" xfId="0" applyFont="1" applyBorder="1" applyAlignment="1">
      <alignment vertical="center" wrapText="1"/>
    </xf>
    <xf numFmtId="0" fontId="1" fillId="0" borderId="17" xfId="0" applyFont="1" applyBorder="1" applyAlignment="1">
      <alignment horizontal="center" vertical="center" wrapText="1"/>
    </xf>
    <xf numFmtId="164" fontId="1" fillId="0" borderId="17" xfId="0" applyNumberFormat="1" applyFont="1" applyBorder="1" applyAlignment="1">
      <alignment vertical="center"/>
    </xf>
    <xf numFmtId="164" fontId="2" fillId="0" borderId="17" xfId="0" applyNumberFormat="1" applyFont="1" applyBorder="1" applyAlignment="1">
      <alignment vertical="center"/>
    </xf>
    <xf numFmtId="164" fontId="1" fillId="0" borderId="17" xfId="0" applyNumberFormat="1" applyFont="1" applyBorder="1" applyAlignment="1">
      <alignment horizontal="center" vertical="center"/>
    </xf>
    <xf numFmtId="164" fontId="1" fillId="0" borderId="17" xfId="0" applyNumberFormat="1" applyFont="1" applyBorder="1" applyAlignment="1">
      <alignment horizontal="right" vertical="center"/>
    </xf>
    <xf numFmtId="4" fontId="1" fillId="2" borderId="6" xfId="0" applyNumberFormat="1" applyFont="1" applyFill="1" applyBorder="1" applyAlignment="1">
      <alignment horizontal="right" vertical="center"/>
    </xf>
    <xf numFmtId="4" fontId="0" fillId="0" borderId="0" xfId="0" applyNumberFormat="1"/>
    <xf numFmtId="0" fontId="0" fillId="0" borderId="0" xfId="0" applyAlignment="1">
      <alignment horizontal="right"/>
    </xf>
    <xf numFmtId="0" fontId="4" fillId="0" borderId="0" xfId="0" applyFont="1" applyAlignment="1">
      <alignment horizontal="left" vertical="top" wrapText="1"/>
    </xf>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0" borderId="1" xfId="0" applyFont="1" applyBorder="1" applyAlignment="1">
      <alignment vertical="center" wrapText="1"/>
    </xf>
    <xf numFmtId="0" fontId="1" fillId="0" borderId="10"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0"/>
  <sheetViews>
    <sheetView tabSelected="1" topLeftCell="F1" zoomScale="85" zoomScaleNormal="85" workbookViewId="0">
      <selection activeCell="J1" sqref="J1"/>
    </sheetView>
  </sheetViews>
  <sheetFormatPr defaultRowHeight="15"/>
  <cols>
    <col min="2" max="2" width="24.28515625" bestFit="1" customWidth="1"/>
    <col min="3" max="3" width="15" bestFit="1" customWidth="1"/>
    <col min="4" max="4" width="15.28515625" customWidth="1"/>
    <col min="5" max="5" width="12.85546875" bestFit="1" customWidth="1"/>
    <col min="6" max="7" width="13.42578125" bestFit="1" customWidth="1"/>
    <col min="8" max="8" width="13.42578125" customWidth="1"/>
    <col min="9" max="9" width="14.5703125" customWidth="1"/>
    <col min="10" max="10" width="31.7109375" customWidth="1"/>
    <col min="11" max="11" width="39.42578125" customWidth="1"/>
    <col min="13" max="13" width="12.7109375" bestFit="1" customWidth="1"/>
  </cols>
  <sheetData>
    <row r="1" spans="1:13" ht="91.5" customHeight="1">
      <c r="K1" s="24" t="s">
        <v>39</v>
      </c>
      <c r="L1" s="23"/>
    </row>
    <row r="2" spans="1:13" ht="22.5" customHeight="1">
      <c r="K2" s="24" t="s">
        <v>38</v>
      </c>
      <c r="L2" s="23"/>
    </row>
    <row r="3" spans="1:13" ht="22.5" customHeight="1">
      <c r="K3" s="24"/>
      <c r="L3" s="23"/>
    </row>
    <row r="4" spans="1:13" ht="22.5" customHeight="1">
      <c r="K4" s="24"/>
      <c r="L4" s="23"/>
    </row>
    <row r="5" spans="1:13" ht="15.75">
      <c r="A5" s="25" t="s">
        <v>29</v>
      </c>
      <c r="B5" s="25"/>
      <c r="C5" s="25"/>
      <c r="D5" s="25"/>
      <c r="E5" s="25"/>
      <c r="F5" s="25"/>
      <c r="G5" s="25"/>
      <c r="H5" s="25"/>
      <c r="I5" s="25"/>
      <c r="J5" s="25"/>
      <c r="K5" s="25"/>
    </row>
    <row r="6" spans="1:13" ht="15.75" thickBot="1"/>
    <row r="7" spans="1:13" ht="22.5" customHeight="1" thickBot="1">
      <c r="A7" s="28" t="s">
        <v>0</v>
      </c>
      <c r="B7" s="28" t="s">
        <v>1</v>
      </c>
      <c r="C7" s="41" t="s">
        <v>2</v>
      </c>
      <c r="D7" s="41" t="s">
        <v>3</v>
      </c>
      <c r="E7" s="43" t="s">
        <v>4</v>
      </c>
      <c r="F7" s="44"/>
      <c r="G7" s="44"/>
      <c r="H7" s="44"/>
      <c r="I7" s="45"/>
      <c r="J7" s="28" t="s">
        <v>5</v>
      </c>
      <c r="K7" s="28" t="s">
        <v>6</v>
      </c>
    </row>
    <row r="8" spans="1:13" ht="15.75" thickBot="1">
      <c r="A8" s="29"/>
      <c r="B8" s="29"/>
      <c r="C8" s="42"/>
      <c r="D8" s="42"/>
      <c r="E8" s="1" t="s">
        <v>7</v>
      </c>
      <c r="F8" s="1" t="s">
        <v>8</v>
      </c>
      <c r="G8" s="1" t="s">
        <v>9</v>
      </c>
      <c r="H8" s="1" t="s">
        <v>31</v>
      </c>
      <c r="I8" s="1" t="s">
        <v>10</v>
      </c>
      <c r="J8" s="29"/>
      <c r="K8" s="29"/>
    </row>
    <row r="9" spans="1:13" ht="15.75" thickBot="1">
      <c r="A9" s="30" t="s">
        <v>11</v>
      </c>
      <c r="B9" s="31"/>
      <c r="C9" s="31"/>
      <c r="D9" s="31"/>
      <c r="E9" s="31"/>
      <c r="F9" s="31"/>
      <c r="G9" s="31"/>
      <c r="H9" s="31"/>
      <c r="I9" s="31"/>
      <c r="J9" s="31"/>
      <c r="K9" s="32"/>
    </row>
    <row r="10" spans="1:13" ht="77.25" thickBot="1">
      <c r="A10" s="2" t="s">
        <v>12</v>
      </c>
      <c r="B10" s="3" t="s">
        <v>34</v>
      </c>
      <c r="C10" s="28" t="s">
        <v>32</v>
      </c>
      <c r="D10" s="4" t="s">
        <v>13</v>
      </c>
      <c r="E10" s="5">
        <f>19667200+1620500</f>
        <v>21287700</v>
      </c>
      <c r="F10" s="21">
        <v>25541900</v>
      </c>
      <c r="G10" s="21">
        <f>22597000+5007700</f>
        <v>27604700</v>
      </c>
      <c r="H10" s="21">
        <v>0</v>
      </c>
      <c r="I10" s="6">
        <f>SUM(E10:H10)</f>
        <v>74434300</v>
      </c>
      <c r="J10" s="33" t="s">
        <v>14</v>
      </c>
      <c r="K10" s="7" t="s">
        <v>15</v>
      </c>
      <c r="M10" s="22"/>
    </row>
    <row r="11" spans="1:13" ht="131.25" customHeight="1" thickBot="1">
      <c r="A11" s="2" t="s">
        <v>17</v>
      </c>
      <c r="B11" s="3" t="s">
        <v>35</v>
      </c>
      <c r="C11" s="29"/>
      <c r="D11" s="4" t="s">
        <v>18</v>
      </c>
      <c r="E11" s="5">
        <f>1480300+122000</f>
        <v>1602300</v>
      </c>
      <c r="F11" s="21">
        <v>1922510</v>
      </c>
      <c r="G11" s="21">
        <f>1700700+110+376990</f>
        <v>2077800</v>
      </c>
      <c r="H11" s="21">
        <v>0</v>
      </c>
      <c r="I11" s="6">
        <f>SUM(E11:H11)</f>
        <v>5602610</v>
      </c>
      <c r="J11" s="34"/>
      <c r="K11" s="3" t="s">
        <v>16</v>
      </c>
      <c r="M11" s="22"/>
    </row>
    <row r="12" spans="1:13" ht="15.75" thickBot="1">
      <c r="A12" s="35" t="s">
        <v>19</v>
      </c>
      <c r="B12" s="36"/>
      <c r="C12" s="36"/>
      <c r="D12" s="37"/>
      <c r="E12" s="6">
        <f>SUM(E10:E11)</f>
        <v>22890000</v>
      </c>
      <c r="F12" s="6">
        <f t="shared" ref="F12:H12" si="0">SUM(F10:F11)</f>
        <v>27464410</v>
      </c>
      <c r="G12" s="6">
        <f t="shared" si="0"/>
        <v>29682500</v>
      </c>
      <c r="H12" s="6">
        <f t="shared" si="0"/>
        <v>0</v>
      </c>
      <c r="I12" s="6">
        <f>SUM(I10:I11)</f>
        <v>80036910</v>
      </c>
      <c r="J12" s="8"/>
      <c r="K12" s="8"/>
    </row>
    <row r="13" spans="1:13" ht="6" customHeight="1">
      <c r="A13" s="38"/>
      <c r="B13" s="39"/>
      <c r="C13" s="39"/>
      <c r="D13" s="39"/>
      <c r="E13" s="39"/>
      <c r="F13" s="39"/>
      <c r="G13" s="39"/>
      <c r="H13" s="39"/>
      <c r="I13" s="39"/>
      <c r="J13" s="39"/>
      <c r="K13" s="40"/>
    </row>
    <row r="14" spans="1:13" ht="15.75" thickBot="1">
      <c r="A14" s="30" t="s">
        <v>20</v>
      </c>
      <c r="B14" s="31"/>
      <c r="C14" s="31"/>
      <c r="D14" s="31"/>
      <c r="E14" s="31"/>
      <c r="F14" s="31"/>
      <c r="G14" s="31"/>
      <c r="H14" s="31"/>
      <c r="I14" s="31"/>
      <c r="J14" s="31"/>
      <c r="K14" s="32"/>
    </row>
    <row r="15" spans="1:13" ht="105.75" customHeight="1" thickBot="1">
      <c r="A15" s="14" t="s">
        <v>21</v>
      </c>
      <c r="B15" s="15" t="s">
        <v>22</v>
      </c>
      <c r="C15" s="28" t="s">
        <v>33</v>
      </c>
      <c r="D15" s="16" t="s">
        <v>13</v>
      </c>
      <c r="E15" s="17">
        <v>10346800</v>
      </c>
      <c r="F15" s="17">
        <v>0</v>
      </c>
      <c r="G15" s="17">
        <v>0</v>
      </c>
      <c r="H15" s="17">
        <v>0</v>
      </c>
      <c r="I15" s="18">
        <f>SUM(E15:H15)</f>
        <v>10346800</v>
      </c>
      <c r="J15" s="7" t="s">
        <v>36</v>
      </c>
      <c r="K15" s="26" t="s">
        <v>37</v>
      </c>
    </row>
    <row r="16" spans="1:13" ht="77.25" thickBot="1">
      <c r="A16" s="14" t="s">
        <v>23</v>
      </c>
      <c r="B16" s="15" t="s">
        <v>24</v>
      </c>
      <c r="C16" s="29"/>
      <c r="D16" s="16" t="s">
        <v>25</v>
      </c>
      <c r="E16" s="19">
        <v>779200</v>
      </c>
      <c r="F16" s="20">
        <v>0</v>
      </c>
      <c r="G16" s="20">
        <v>0</v>
      </c>
      <c r="H16" s="20">
        <v>0</v>
      </c>
      <c r="I16" s="18">
        <f>SUM(E16:H16)</f>
        <v>779200</v>
      </c>
      <c r="J16" s="9" t="s">
        <v>30</v>
      </c>
      <c r="K16" s="27"/>
    </row>
    <row r="17" spans="1:11" ht="15.75" thickBot="1">
      <c r="A17" s="35" t="s">
        <v>26</v>
      </c>
      <c r="B17" s="36"/>
      <c r="C17" s="36"/>
      <c r="D17" s="37"/>
      <c r="E17" s="6">
        <f>SUM(E15:E16)</f>
        <v>11126000</v>
      </c>
      <c r="F17" s="6">
        <f>SUM(F15:F16)</f>
        <v>0</v>
      </c>
      <c r="G17" s="6">
        <f>SUM(G15:G16)</f>
        <v>0</v>
      </c>
      <c r="H17" s="6">
        <f>SUM(H15:H16)</f>
        <v>0</v>
      </c>
      <c r="I17" s="18">
        <f>SUM(E17:H17)</f>
        <v>11126000</v>
      </c>
      <c r="J17" s="8"/>
      <c r="K17" s="8"/>
    </row>
    <row r="18" spans="1:11" ht="15.75" thickBot="1">
      <c r="A18" s="46" t="s">
        <v>27</v>
      </c>
      <c r="B18" s="47"/>
      <c r="C18" s="48"/>
      <c r="D18" s="11"/>
      <c r="E18" s="13">
        <f>E12+E17</f>
        <v>34016000</v>
      </c>
      <c r="F18" s="13">
        <f t="shared" ref="F18:I18" si="1">F12+F17</f>
        <v>27464410</v>
      </c>
      <c r="G18" s="13">
        <f t="shared" si="1"/>
        <v>29682500</v>
      </c>
      <c r="H18" s="13">
        <f t="shared" si="1"/>
        <v>0</v>
      </c>
      <c r="I18" s="13">
        <f t="shared" si="1"/>
        <v>91162910</v>
      </c>
      <c r="J18" s="8"/>
      <c r="K18" s="8"/>
    </row>
    <row r="19" spans="1:11" ht="26.25" thickBot="1">
      <c r="A19" s="2"/>
      <c r="B19" s="10"/>
      <c r="C19" s="49" t="s">
        <v>28</v>
      </c>
      <c r="D19" s="12" t="s">
        <v>13</v>
      </c>
      <c r="E19" s="13">
        <f>E10+E15</f>
        <v>31634500</v>
      </c>
      <c r="F19" s="13">
        <f t="shared" ref="F19:I19" si="2">F10+F15</f>
        <v>25541900</v>
      </c>
      <c r="G19" s="13">
        <f t="shared" si="2"/>
        <v>27604700</v>
      </c>
      <c r="H19" s="13">
        <f t="shared" si="2"/>
        <v>0</v>
      </c>
      <c r="I19" s="13">
        <f t="shared" si="2"/>
        <v>84781100</v>
      </c>
      <c r="J19" s="8"/>
      <c r="K19" s="8"/>
    </row>
    <row r="20" spans="1:11" ht="51.75" thickBot="1">
      <c r="A20" s="2"/>
      <c r="B20" s="8"/>
      <c r="C20" s="50"/>
      <c r="D20" s="12" t="s">
        <v>18</v>
      </c>
      <c r="E20" s="13">
        <f>E11+E16</f>
        <v>2381500</v>
      </c>
      <c r="F20" s="13">
        <f t="shared" ref="F20:I20" si="3">F11+F16</f>
        <v>1922510</v>
      </c>
      <c r="G20" s="13">
        <f t="shared" si="3"/>
        <v>2077800</v>
      </c>
      <c r="H20" s="13">
        <f t="shared" si="3"/>
        <v>0</v>
      </c>
      <c r="I20" s="13">
        <f t="shared" si="3"/>
        <v>6381810</v>
      </c>
      <c r="J20" s="8"/>
      <c r="K20" s="8"/>
    </row>
  </sheetData>
  <mergeCells count="19">
    <mergeCell ref="A17:D17"/>
    <mergeCell ref="A18:C18"/>
    <mergeCell ref="C19:C20"/>
    <mergeCell ref="A5:K5"/>
    <mergeCell ref="K15:K16"/>
    <mergeCell ref="C15:C16"/>
    <mergeCell ref="A14:K14"/>
    <mergeCell ref="K7:K8"/>
    <mergeCell ref="A9:K9"/>
    <mergeCell ref="C10:C11"/>
    <mergeCell ref="J10:J11"/>
    <mergeCell ref="A12:D12"/>
    <mergeCell ref="A13:K13"/>
    <mergeCell ref="A7:A8"/>
    <mergeCell ref="B7:B8"/>
    <mergeCell ref="C7:C8"/>
    <mergeCell ref="D7:D8"/>
    <mergeCell ref="E7:I7"/>
    <mergeCell ref="J7:J8"/>
  </mergeCells>
  <pageMargins left="0.70866141732283472" right="0.70866141732283472" top="0.3937007874015748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Ирина Шмакова</cp:lastModifiedBy>
  <cp:lastPrinted>2022-01-25T10:37:02Z</cp:lastPrinted>
  <dcterms:created xsi:type="dcterms:W3CDTF">2020-10-14T06:16:57Z</dcterms:created>
  <dcterms:modified xsi:type="dcterms:W3CDTF">2022-02-15T06:41:10Z</dcterms:modified>
</cp:coreProperties>
</file>