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Лист1!$A$12:$O$61</definedName>
    <definedName name="_xlnm.Print_Titles" localSheetId="0">Лист1!$10:$11</definedName>
    <definedName name="_xlnm.Print_Area" localSheetId="0">Лист1!$A$1:$O$62</definedName>
  </definedNames>
  <calcPr calcId="152511"/>
</workbook>
</file>

<file path=xl/calcChain.xml><?xml version="1.0" encoding="utf-8"?>
<calcChain xmlns="http://schemas.openxmlformats.org/spreadsheetml/2006/main">
  <c r="L29" i="1" l="1"/>
  <c r="L32" i="1" l="1"/>
  <c r="E14" i="1"/>
  <c r="F35" i="1"/>
  <c r="G35" i="1"/>
  <c r="H35" i="1"/>
  <c r="I35" i="1"/>
  <c r="J35" i="1"/>
  <c r="K35" i="1"/>
  <c r="E35" i="1"/>
  <c r="F34" i="1"/>
  <c r="G34" i="1"/>
  <c r="H34" i="1"/>
  <c r="I34" i="1"/>
  <c r="J34" i="1"/>
  <c r="K34" i="1"/>
  <c r="E34" i="1"/>
  <c r="F29" i="1"/>
  <c r="G29" i="1"/>
  <c r="H29" i="1"/>
  <c r="I29" i="1"/>
  <c r="J29" i="1"/>
  <c r="K29" i="1"/>
  <c r="E29" i="1"/>
  <c r="K24" i="1"/>
  <c r="J24" i="1"/>
  <c r="I24" i="1"/>
  <c r="H24" i="1"/>
  <c r="G24" i="1"/>
  <c r="F24" i="1"/>
  <c r="E24" i="1"/>
  <c r="F23" i="1"/>
  <c r="G23" i="1"/>
  <c r="H23" i="1"/>
  <c r="I23" i="1"/>
  <c r="J23" i="1"/>
  <c r="K23" i="1"/>
  <c r="E23" i="1"/>
  <c r="F20" i="1"/>
  <c r="G20" i="1"/>
  <c r="H20" i="1"/>
  <c r="I20" i="1"/>
  <c r="J20" i="1"/>
  <c r="K20" i="1"/>
  <c r="E20" i="1"/>
  <c r="F13" i="1"/>
  <c r="G13" i="1"/>
  <c r="H13" i="1"/>
  <c r="I13" i="1"/>
  <c r="J13" i="1"/>
  <c r="K13" i="1"/>
  <c r="E13" i="1"/>
  <c r="F14" i="1"/>
  <c r="F60" i="1" s="1"/>
  <c r="G14" i="1"/>
  <c r="G60" i="1" s="1"/>
  <c r="H14" i="1"/>
  <c r="H60" i="1" s="1"/>
  <c r="I14" i="1"/>
  <c r="I60" i="1" s="1"/>
  <c r="J14" i="1"/>
  <c r="J60" i="1" s="1"/>
  <c r="K14" i="1"/>
  <c r="K60" i="1" s="1"/>
  <c r="G50" i="1"/>
  <c r="F50" i="1"/>
  <c r="E50" i="1"/>
  <c r="G49" i="1"/>
  <c r="F49" i="1"/>
  <c r="E49" i="1"/>
  <c r="G43" i="1"/>
  <c r="G33" i="1" s="1"/>
  <c r="G61" i="1" s="1"/>
  <c r="F43" i="1"/>
  <c r="F33" i="1" s="1"/>
  <c r="F61" i="1" s="1"/>
  <c r="E43" i="1"/>
  <c r="G42" i="1"/>
  <c r="G32" i="1" s="1"/>
  <c r="F42" i="1"/>
  <c r="E42" i="1"/>
  <c r="E32" i="1" s="1"/>
  <c r="F32" i="1"/>
  <c r="E33" i="1"/>
  <c r="E61" i="1" s="1"/>
  <c r="L15" i="1"/>
  <c r="L16" i="1"/>
  <c r="L17" i="1"/>
  <c r="L18" i="1"/>
  <c r="L19" i="1"/>
  <c r="L21" i="1"/>
  <c r="L22" i="1"/>
  <c r="L25" i="1"/>
  <c r="L26" i="1"/>
  <c r="L27" i="1"/>
  <c r="L28" i="1"/>
  <c r="L30" i="1"/>
  <c r="L31" i="1"/>
  <c r="L36" i="1"/>
  <c r="L37" i="1"/>
  <c r="L38" i="1"/>
  <c r="L39" i="1"/>
  <c r="L40" i="1"/>
  <c r="L41" i="1"/>
  <c r="L44" i="1"/>
  <c r="L45" i="1"/>
  <c r="L46" i="1"/>
  <c r="L47" i="1"/>
  <c r="L48" i="1"/>
  <c r="L51" i="1"/>
  <c r="L52" i="1"/>
  <c r="L53" i="1"/>
  <c r="L54" i="1"/>
  <c r="L55" i="1"/>
  <c r="L56" i="1"/>
  <c r="L57" i="1"/>
  <c r="G59" i="1" l="1"/>
  <c r="E59" i="1"/>
  <c r="F59" i="1"/>
  <c r="E60" i="1"/>
  <c r="G58" i="1"/>
  <c r="F58" i="1"/>
  <c r="E58" i="1"/>
  <c r="L13" i="1"/>
  <c r="I50" i="1"/>
  <c r="J50" i="1"/>
  <c r="K50" i="1"/>
  <c r="H50" i="1"/>
  <c r="I49" i="1"/>
  <c r="J49" i="1"/>
  <c r="K49" i="1"/>
  <c r="H49" i="1"/>
  <c r="I43" i="1"/>
  <c r="J43" i="1"/>
  <c r="K43" i="1"/>
  <c r="H43" i="1"/>
  <c r="I42" i="1"/>
  <c r="I32" i="1" s="1"/>
  <c r="I59" i="1" s="1"/>
  <c r="J42" i="1"/>
  <c r="K42" i="1"/>
  <c r="K32" i="1" s="1"/>
  <c r="K59" i="1" s="1"/>
  <c r="H42" i="1"/>
  <c r="I33" i="1"/>
  <c r="I61" i="1" s="1"/>
  <c r="J33" i="1"/>
  <c r="J61" i="1" s="1"/>
  <c r="K33" i="1"/>
  <c r="K61" i="1" s="1"/>
  <c r="J32" i="1"/>
  <c r="J58" i="1" s="1"/>
  <c r="L23" i="1"/>
  <c r="J59" i="1" l="1"/>
  <c r="K58" i="1"/>
  <c r="I58" i="1"/>
  <c r="L43" i="1"/>
  <c r="L50" i="1"/>
  <c r="L20" i="1"/>
  <c r="L14" i="1"/>
  <c r="L49" i="1"/>
  <c r="L42" i="1"/>
  <c r="L35" i="1"/>
  <c r="H33" i="1"/>
  <c r="H61" i="1" s="1"/>
  <c r="L34" i="1"/>
  <c r="H32" i="1"/>
  <c r="H59" i="1" s="1"/>
  <c r="L24" i="1"/>
  <c r="H58" i="1" l="1"/>
  <c r="L33" i="1"/>
  <c r="L61" i="1"/>
  <c r="L59" i="1"/>
  <c r="L60" i="1"/>
  <c r="L58" i="1" l="1"/>
</calcChain>
</file>

<file path=xl/sharedStrings.xml><?xml version="1.0" encoding="utf-8"?>
<sst xmlns="http://schemas.openxmlformats.org/spreadsheetml/2006/main" count="222" uniqueCount="121">
  <si>
    <t>Срок исполнения</t>
  </si>
  <si>
    <t>Источник финансирования</t>
  </si>
  <si>
    <t>№ п/п</t>
  </si>
  <si>
    <t>Наименоваие мероприятия</t>
  </si>
  <si>
    <t>Объем финансирования (прогнозно), тыс. руб.</t>
  </si>
  <si>
    <t>Всего</t>
  </si>
  <si>
    <t>Ожидаемые результаты, целевые индикаторы</t>
  </si>
  <si>
    <t>2018-2021 годы</t>
  </si>
  <si>
    <t>местный бюджет (прогнозно)</t>
  </si>
  <si>
    <t>областной бюджет (погнозно)</t>
  </si>
  <si>
    <t>Обеспечение повышения оплаты труда некоторых категорий работников муниципальных учреждений</t>
  </si>
  <si>
    <t>Обеспечение деятельности муниципальных бюджетных и автономных организаций</t>
  </si>
  <si>
    <t>Реализация расходных обязательств, возникающих при выполнении полномочий по решению вопросов местного значения</t>
  </si>
  <si>
    <t>Погашение кредиторской задолженности прошлых лет за исключением обеспечения деятельности органов местного самоуправления</t>
  </si>
  <si>
    <t>Всего по программе</t>
  </si>
  <si>
    <t>1.1</t>
  </si>
  <si>
    <t>1.2.</t>
  </si>
  <si>
    <t>1.3.</t>
  </si>
  <si>
    <t>1.4.</t>
  </si>
  <si>
    <t>4.</t>
  </si>
  <si>
    <t>3.</t>
  </si>
  <si>
    <t>2.</t>
  </si>
  <si>
    <t>1.</t>
  </si>
  <si>
    <t>в том числе:</t>
  </si>
  <si>
    <t>Материальная поддержка студентов, с которыми заключены договоры о целевом приеме, которым назначены меры материального стимулирования</t>
  </si>
  <si>
    <t>2015-2021 годы</t>
  </si>
  <si>
    <t>областной бюджет (прогнозно)</t>
  </si>
  <si>
    <t>внебюджетные средства (прогнозно)</t>
  </si>
  <si>
    <t>Приобретение инвентаря и оборудования с целью обеспечения деятельности муниципальных организаций Энгельсского муниципального района, приобретение обмундирования для муниципальных молодежных делегаций, волонтерской службы</t>
  </si>
  <si>
    <t>2.1.</t>
  </si>
  <si>
    <t>Оборудование, оснащение и ремонт помещений МБУ «Центр молодежных инициатив Энгельсского муниципального района»</t>
  </si>
  <si>
    <t>2.2.</t>
  </si>
  <si>
    <t>Содействие в организации временного трудоустройства несовершеннолетних граждан в возрасте от 14 до 18 лет</t>
  </si>
  <si>
    <t>3.1</t>
  </si>
  <si>
    <t>3.2</t>
  </si>
  <si>
    <t>Организация обучения молодежи профессиям, пользующимся спросом у работодателей</t>
  </si>
  <si>
    <t>3.3</t>
  </si>
  <si>
    <t>Содействие молодежи в трудоустройстве на общественные работы</t>
  </si>
  <si>
    <t>Материальная поддержка студентов, проживающих на территории Энгельсского муниципального района и обучающихся в образовательных организациях высшего и среднего профессионального образования</t>
  </si>
  <si>
    <t>4.1</t>
  </si>
  <si>
    <t>4.2</t>
  </si>
  <si>
    <t>5</t>
  </si>
  <si>
    <t>5.1</t>
  </si>
  <si>
    <t>Вовлечение молодежи в социально-значимую и творческую деятельность</t>
  </si>
  <si>
    <t>5.1.1</t>
  </si>
  <si>
    <t>Участие в семинарах, стажировках, совещаниях, курсах повышения квалификации руководителей и специалистов органов по работе с молодежью, специалистов организаций по работе с молодежью</t>
  </si>
  <si>
    <t>5.1.2</t>
  </si>
  <si>
    <t>Организация участия молодежи муниципального района в областных, региональных, всероссийских и международных мероприятиях, конкурсах, профильных сменах и слетах в сфере молодежной политики</t>
  </si>
  <si>
    <t>Организация и проведение районного фестиваля «Студенческая весна». Организация участия в областном фестивале</t>
  </si>
  <si>
    <t>5.1.3</t>
  </si>
  <si>
    <t>Проведение районных турниров КВН лиг «Старт» и «КВН на Волге»</t>
  </si>
  <si>
    <t>5.1.4</t>
  </si>
  <si>
    <t>5.1.5</t>
  </si>
  <si>
    <t>Создание досугового пространства</t>
  </si>
  <si>
    <t>5.2</t>
  </si>
  <si>
    <t>Гражданско-патриотическое воспитание молодежи</t>
  </si>
  <si>
    <t>Организация и проведение массовых молодежных мероприятий, посвященных памятным и знаменательным датам</t>
  </si>
  <si>
    <t>5.2.1</t>
  </si>
  <si>
    <t>Организация и проведение мероприятий, посвященных Дню молодежи России
(27 июня)</t>
  </si>
  <si>
    <t>5.2.2</t>
  </si>
  <si>
    <t>Организация и проведение молодежных акций, конкурсов, семинаров, круглых столов в сфере молодежной политики"</t>
  </si>
  <si>
    <t>5.2.3</t>
  </si>
  <si>
    <t>5.3</t>
  </si>
  <si>
    <t>Военно-патриотическое воспитание молодежи</t>
  </si>
  <si>
    <t>5.3.1</t>
  </si>
  <si>
    <t>Организация и проведение молодежных мероприятий, посвященных Дням воинской славы России</t>
  </si>
  <si>
    <t>5.3.2</t>
  </si>
  <si>
    <t>Организация участия представителей молодежи в межрегиональных, всероссийских и международных мероприятиях патриотической направленности</t>
  </si>
  <si>
    <t>5.3.3</t>
  </si>
  <si>
    <t>Участие в областных и районных мероприятиях, посвященных Дню Победы советского народа в Великой Отечественной войне 1941-1945 гг.</t>
  </si>
  <si>
    <t>5.3.4</t>
  </si>
  <si>
    <t>Организация и проведение мероприятий, посвященных Дню космонавтики</t>
  </si>
  <si>
    <t>5.3.5</t>
  </si>
  <si>
    <r>
      <t>Основное мероприятие</t>
    </r>
    <r>
      <rPr>
        <sz val="10"/>
        <color theme="1"/>
        <rFont val="Times New Roman"/>
        <family val="1"/>
        <charset val="204"/>
      </rPr>
      <t xml:space="preserve"> «Обеспечение деятельности учреждений, работающих в сфере молодежной политики»</t>
    </r>
  </si>
  <si>
    <r>
      <rPr>
        <b/>
        <sz val="10"/>
        <color theme="1"/>
        <rFont val="Times New Roman"/>
        <family val="1"/>
        <charset val="204"/>
      </rPr>
      <t xml:space="preserve">Основное мероприятие </t>
    </r>
    <r>
      <rPr>
        <sz val="10"/>
        <color theme="1"/>
        <rFont val="Times New Roman"/>
        <family val="1"/>
        <charset val="204"/>
      </rPr>
      <t>"Совершенствование материально – технической базы и инфраструктуры"</t>
    </r>
  </si>
  <si>
    <r>
      <rPr>
        <b/>
        <sz val="10"/>
        <color theme="1"/>
        <rFont val="Times New Roman"/>
        <family val="1"/>
        <charset val="204"/>
      </rPr>
      <t xml:space="preserve">Основное мероприятие </t>
    </r>
    <r>
      <rPr>
        <sz val="10"/>
        <color theme="1"/>
        <rFont val="Times New Roman"/>
        <family val="1"/>
        <charset val="204"/>
      </rPr>
      <t>"Занятость подростков"</t>
    </r>
  </si>
  <si>
    <r>
      <rPr>
        <b/>
        <sz val="10"/>
        <color theme="1"/>
        <rFont val="Times New Roman"/>
        <family val="1"/>
        <charset val="204"/>
      </rPr>
      <t xml:space="preserve">Основное мероприятие </t>
    </r>
    <r>
      <rPr>
        <sz val="10"/>
        <color theme="1"/>
        <rFont val="Times New Roman"/>
        <family val="1"/>
        <charset val="204"/>
      </rPr>
      <t>"Материальная поддержка молодежи, проживающей на территории Энгельсского муниципального района"</t>
    </r>
  </si>
  <si>
    <r>
      <t>Основное мероприятие</t>
    </r>
    <r>
      <rPr>
        <sz val="10"/>
        <color theme="1"/>
        <rFont val="Times New Roman"/>
        <family val="1"/>
        <charset val="204"/>
      </rPr>
      <t xml:space="preserve"> "Проведение мероприятий для детей и молодежи"</t>
    </r>
  </si>
  <si>
    <t>Организация и проведение военно-спортивных игр «Зарница», «Орленок»</t>
  </si>
  <si>
    <t>5.3.6</t>
  </si>
  <si>
    <t>Проведение военно-патриотического мероприятия «День призывника»</t>
  </si>
  <si>
    <t xml:space="preserve">местный бюджет (прогнозно) </t>
  </si>
  <si>
    <t xml:space="preserve">областной бюджет (прогнозно) </t>
  </si>
  <si>
    <t>Исполнители до 01.03.2018 года</t>
  </si>
  <si>
    <t>Исполнители после         01.03.2018 года</t>
  </si>
  <si>
    <t>комитет по образованию  и молодежной политике администрации Энгельсского муниципального района, МБУ «Центр молодежных инициатив Энгельсского муниципального района»</t>
  </si>
  <si>
    <t>управление по физической культуре, спорту, молодежной политике и туризму администрации Энгельсского муниципального района, МБУ «Центр молодежных инициатив Энгельсского муниципального района»</t>
  </si>
  <si>
    <t>формирование современной материально-технической базы организаций сферы молодежной политики</t>
  </si>
  <si>
    <t>развитие материально-технической базы организаций в сфере молодежной политики, повышение числа молодых людей, охваченных деятельностью молодежных организаций</t>
  </si>
  <si>
    <t>повышение уровня социализации несовершеннолетних</t>
  </si>
  <si>
    <t xml:space="preserve">ГКУ СО «Центр занятости населения города
Энгельса» (по согласованию)
</t>
  </si>
  <si>
    <t>увеличение количества трудоустроенной молодежи</t>
  </si>
  <si>
    <t>ГКУ СО «Центр занятости населения города
Энгельса» (по согласованию)</t>
  </si>
  <si>
    <t>обеспечение молодых людей временными и сезонными работами</t>
  </si>
  <si>
    <t>МАУ «Общественный центр»</t>
  </si>
  <si>
    <t>стимулирование молодых людей к достижению высоких показателей в различных сферах деятельности</t>
  </si>
  <si>
    <t>повышение профессионального и методического уровня подготовки кадров в сфере молодежной политики</t>
  </si>
  <si>
    <t xml:space="preserve">формирование и развитие социально активной молодежи.
Обмен опытом, создание системы сотрудничества молодежных и детских общественных объединений с органами власти и местного самоуправления
</t>
  </si>
  <si>
    <t xml:space="preserve">комитет по образованию и молодежной политике администрации Энгельсского муниципального района, МБУ «Центр молодежных инициатив Энгельсского муниципального района»,
Саратовская региональная общественная молодежная организация «Молодежь Поволжья» (по согласованию)
</t>
  </si>
  <si>
    <t xml:space="preserve">управление по физической культуре, спорту, молодежной политике и туризму администрации Энгельсского муниципального района, МБУ «Центр молодежных инициатив Энгельсского муниципального района»,
Саратовская региональная общественная молодежная организация «Молодежь Поволжья» (по согласованию)
</t>
  </si>
  <si>
    <t>развитие студенческого творчества</t>
  </si>
  <si>
    <t>управление по физической культуре, спорту, молодежной политике и туризму администрации Энгельсского муниципального района, МБУ «Центр молодежных инициатив Энгельсского муниципального района»,
Саратовская региональная общественная молодежная организация «Молодежь Поволжья» (по согласованию)</t>
  </si>
  <si>
    <t xml:space="preserve">развитие
молодежного творчества (охват не менее 30 команд)
</t>
  </si>
  <si>
    <t>-</t>
  </si>
  <si>
    <t>создание досугового пространства с целью профилактики и охраны здоровья детей и молодежи, пропаганды здорового образа жизни, укрепления престижа и роли семьи в обществе, а также улучшение морально-психологического состояния молодежи</t>
  </si>
  <si>
    <t>комитет по образованию и молодежной политике администрации Энгельсского муниципального района, МБУ «Центр молодежных инициатив Энгельсского муниципального района»,
Саратовская региональная общественная молодежная организация «Молодежь Поволжья» (по согласованию)</t>
  </si>
  <si>
    <t>повышение уровня участия молодежи в социально-политической жизни муниципального района (охват не менее 5 тыс. чел.)</t>
  </si>
  <si>
    <t>повышение уровня участия молодежи в социально-политической жизни муниципального района (охват не менее 3 тыс. чел.)</t>
  </si>
  <si>
    <t>комитет по образованию и молодежной политике администрации Энгельсского муниципального района, МБУ «Центр молодежных инициатив Энгельсского муниципального района»</t>
  </si>
  <si>
    <t>повышение уровня участия молодежи в общественной жизни муниципального района</t>
  </si>
  <si>
    <t>патриотическое воспитание молодежи</t>
  </si>
  <si>
    <t>развитие межрегиональных связей, обмен опытом, совершенствование работы по патриотическому воспитанию</t>
  </si>
  <si>
    <t xml:space="preserve">сохранение памяти о подвиге народа,  укрепление чувства гордости за героическое прошлое России (охват не менее
1 тыс. чел.)
</t>
  </si>
  <si>
    <t>укрепление чувства гордости и патриотизма за достижения в аэрокосмической отрасли страны</t>
  </si>
  <si>
    <t>патриотическое воспитание молодежи, повышение навыков и умений молодежи допризывного возраста</t>
  </si>
  <si>
    <t>комитет по образованию и молодежной политике администрации Энгельсского муниципального района, МБУ «Центр молодежных инициатив Энгельсского муниципального района», отдел (военного комиссариата Саратовской области по городу Энгельс и Энгельсскому району) (по согласованию)</t>
  </si>
  <si>
    <t>управление по физической администрации Энгельсского муниципального района, МБУ «Центр молодежных инициатив Энгельсского муниципального района», отдел (военного комиссариата Саратовской области по городу Энгельс и Энгельсскому району) (по согласованию)</t>
  </si>
  <si>
    <t>повышение престижа службы в Вооруженных Силах Российской Федерации</t>
  </si>
  <si>
    <t>Приложение  к постановлению
администрации Энгельсского муниципального района
№ ____ от «___» ___________ 2018 г.
Приложение к муниципальной программе «Молодежь                  
Энгельсского муниципального района» на 2015-2021 годы</t>
  </si>
  <si>
    <t>Система программных мероприятий</t>
  </si>
  <si>
    <t xml:space="preserve">обеспечение деятельности МБУ «Центр молодежных инициатив Энгельсского муниципального района», повышение качества работ по реализации молодежной политики.                        
      Обеспечение по итогам 2018 года достижения следующих значений целевых показателей результативности предоставления Субсидии:
• соотношение средней заработной платы работников муниципальных учреждений (за исключением органов местного самоуправления), на которых не распространяются Указы Президента Российской Федерации, за 2018 год к фактической средней заработной плате работников муниципальных учреждений за 2017 год - не менее 4,0 %;                                                   • количество работников муниципальных учреждений, заработная плата которых за полную отработку за месяц нормы рабочего времени и выполнение нормы труда (трудовых обязанностей) в 2018 году ниже минимального размера оплаты труда, – 0 человек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</si>
</sst>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15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11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164" fontId="1" fillId="0" borderId="9" xfId="0" applyNumberFormat="1" applyFont="1" applyFill="1" applyBorder="1" applyAlignment="1">
      <alignment horizontal="center" vertical="top" wrapText="1"/>
    </xf>
    <xf numFmtId="164" fontId="1" fillId="0" borderId="10" xfId="0" applyNumberFormat="1" applyFont="1" applyFill="1" applyBorder="1" applyAlignment="1">
      <alignment horizontal="center" vertical="top" wrapText="1"/>
    </xf>
    <xf numFmtId="164" fontId="1" fillId="0" borderId="11" xfId="0" applyNumberFormat="1" applyFont="1" applyFill="1" applyBorder="1" applyAlignment="1">
      <alignment horizontal="center" vertical="top" wrapText="1"/>
    </xf>
    <xf numFmtId="164" fontId="1" fillId="0" borderId="12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view="pageBreakPreview" zoomScale="40" zoomScaleNormal="100" zoomScaleSheetLayoutView="40" workbookViewId="0">
      <pane xSplit="4" ySplit="11" topLeftCell="E12" activePane="bottomRight" state="frozen"/>
      <selection pane="topRight" activeCell="E1" sqref="E1"/>
      <selection pane="bottomLeft" activeCell="A4" sqref="A4"/>
      <selection pane="bottomRight" activeCell="X46" sqref="X46"/>
    </sheetView>
  </sheetViews>
  <sheetFormatPr defaultRowHeight="12.75" x14ac:dyDescent="0.2"/>
  <cols>
    <col min="1" max="1" width="4.7109375" style="1" customWidth="1"/>
    <col min="2" max="2" width="17.28515625" style="1" customWidth="1"/>
    <col min="3" max="3" width="11.140625" style="1" customWidth="1"/>
    <col min="4" max="4" width="18.85546875" style="1" customWidth="1"/>
    <col min="5" max="7" width="9" style="1" customWidth="1"/>
    <col min="8" max="8" width="10.28515625" style="1" customWidth="1"/>
    <col min="9" max="11" width="9" style="1" customWidth="1"/>
    <col min="12" max="12" width="9" style="2" customWidth="1"/>
    <col min="13" max="13" width="15.140625" style="2" customWidth="1"/>
    <col min="14" max="14" width="16" style="1" customWidth="1"/>
    <col min="15" max="15" width="33.85546875" style="1" customWidth="1"/>
    <col min="16" max="16384" width="9.140625" style="1"/>
  </cols>
  <sheetData>
    <row r="1" spans="1:15" ht="22.5" customHeight="1" x14ac:dyDescent="0.2">
      <c r="K1" s="30" t="s">
        <v>118</v>
      </c>
      <c r="L1" s="31"/>
      <c r="M1" s="31"/>
      <c r="N1" s="31"/>
      <c r="O1" s="31"/>
    </row>
    <row r="2" spans="1:15" ht="30" customHeight="1" x14ac:dyDescent="0.2">
      <c r="K2" s="31"/>
      <c r="L2" s="31"/>
      <c r="M2" s="31"/>
      <c r="N2" s="31"/>
      <c r="O2" s="31"/>
    </row>
    <row r="3" spans="1:15" x14ac:dyDescent="0.2">
      <c r="K3" s="31"/>
      <c r="L3" s="31"/>
      <c r="M3" s="31"/>
      <c r="N3" s="31"/>
      <c r="O3" s="31"/>
    </row>
    <row r="4" spans="1:15" x14ac:dyDescent="0.2">
      <c r="K4" s="31"/>
      <c r="L4" s="31"/>
      <c r="M4" s="31"/>
      <c r="N4" s="31"/>
      <c r="O4" s="31"/>
    </row>
    <row r="5" spans="1:15" ht="18" customHeight="1" x14ac:dyDescent="0.2">
      <c r="K5" s="31"/>
      <c r="L5" s="31"/>
      <c r="M5" s="31"/>
      <c r="N5" s="31"/>
      <c r="O5" s="31"/>
    </row>
    <row r="6" spans="1:15" x14ac:dyDescent="0.2">
      <c r="K6" s="31"/>
      <c r="L6" s="31"/>
      <c r="M6" s="31"/>
      <c r="N6" s="31"/>
      <c r="O6" s="31"/>
    </row>
    <row r="8" spans="1:15" ht="15.75" x14ac:dyDescent="0.25">
      <c r="F8" s="32" t="s">
        <v>119</v>
      </c>
      <c r="G8" s="33"/>
      <c r="H8" s="33"/>
      <c r="I8" s="33"/>
      <c r="J8" s="33"/>
      <c r="K8" s="33"/>
    </row>
    <row r="10" spans="1:15" ht="30" customHeight="1" x14ac:dyDescent="0.2">
      <c r="A10" s="68" t="s">
        <v>2</v>
      </c>
      <c r="B10" s="68" t="s">
        <v>3</v>
      </c>
      <c r="C10" s="68" t="s">
        <v>0</v>
      </c>
      <c r="D10" s="68" t="s">
        <v>1</v>
      </c>
      <c r="E10" s="69" t="s">
        <v>4</v>
      </c>
      <c r="F10" s="69"/>
      <c r="G10" s="69"/>
      <c r="H10" s="69"/>
      <c r="I10" s="69"/>
      <c r="J10" s="69"/>
      <c r="K10" s="69"/>
      <c r="L10" s="69"/>
      <c r="M10" s="54" t="s">
        <v>83</v>
      </c>
      <c r="N10" s="68" t="s">
        <v>84</v>
      </c>
      <c r="O10" s="68" t="s">
        <v>6</v>
      </c>
    </row>
    <row r="11" spans="1:15" ht="56.25" customHeight="1" x14ac:dyDescent="0.2">
      <c r="A11" s="68"/>
      <c r="B11" s="68"/>
      <c r="C11" s="68"/>
      <c r="D11" s="68"/>
      <c r="E11" s="4">
        <v>2015</v>
      </c>
      <c r="F11" s="4">
        <v>2016</v>
      </c>
      <c r="G11" s="4">
        <v>2017</v>
      </c>
      <c r="H11" s="5">
        <v>2018</v>
      </c>
      <c r="I11" s="5">
        <v>2019</v>
      </c>
      <c r="J11" s="5">
        <v>2020</v>
      </c>
      <c r="K11" s="5">
        <v>2021</v>
      </c>
      <c r="L11" s="6" t="s">
        <v>5</v>
      </c>
      <c r="M11" s="54"/>
      <c r="N11" s="68"/>
      <c r="O11" s="68"/>
    </row>
    <row r="12" spans="1:15" x14ac:dyDescent="0.2">
      <c r="A12" s="5"/>
      <c r="B12" s="4"/>
      <c r="C12" s="4"/>
      <c r="D12" s="4"/>
      <c r="E12" s="4"/>
      <c r="F12" s="4"/>
      <c r="G12" s="4"/>
      <c r="H12" s="5"/>
      <c r="I12" s="5"/>
      <c r="J12" s="5"/>
      <c r="K12" s="5"/>
      <c r="L12" s="6"/>
      <c r="M12" s="6"/>
      <c r="N12" s="4"/>
      <c r="O12" s="4"/>
    </row>
    <row r="13" spans="1:15" ht="53.25" customHeight="1" x14ac:dyDescent="0.2">
      <c r="A13" s="61" t="s">
        <v>22</v>
      </c>
      <c r="B13" s="64" t="s">
        <v>73</v>
      </c>
      <c r="C13" s="63" t="s">
        <v>7</v>
      </c>
      <c r="D13" s="9" t="s">
        <v>8</v>
      </c>
      <c r="E13" s="13">
        <f>E15+E16+E18</f>
        <v>0</v>
      </c>
      <c r="F13" s="13">
        <f t="shared" ref="F13:K13" si="0">F15+F16+F18</f>
        <v>0</v>
      </c>
      <c r="G13" s="13">
        <f t="shared" si="0"/>
        <v>0</v>
      </c>
      <c r="H13" s="13">
        <f t="shared" si="0"/>
        <v>7174.5999999999995</v>
      </c>
      <c r="I13" s="13">
        <f t="shared" si="0"/>
        <v>11032</v>
      </c>
      <c r="J13" s="13">
        <f t="shared" si="0"/>
        <v>10633</v>
      </c>
      <c r="K13" s="13">
        <f t="shared" si="0"/>
        <v>11041.9</v>
      </c>
      <c r="L13" s="13">
        <f>E13+F13+G13+H13+I13+J13+K13</f>
        <v>39881.5</v>
      </c>
      <c r="M13" s="55"/>
      <c r="N13" s="56"/>
      <c r="O13" s="57"/>
    </row>
    <row r="14" spans="1:15" ht="75.75" customHeight="1" x14ac:dyDescent="0.2">
      <c r="A14" s="61"/>
      <c r="B14" s="64"/>
      <c r="C14" s="63"/>
      <c r="D14" s="9" t="s">
        <v>26</v>
      </c>
      <c r="E14" s="13">
        <f>E17++E19</f>
        <v>0</v>
      </c>
      <c r="F14" s="13">
        <f t="shared" ref="F14:K14" si="1">F17++F19</f>
        <v>0</v>
      </c>
      <c r="G14" s="13">
        <f t="shared" si="1"/>
        <v>0</v>
      </c>
      <c r="H14" s="13">
        <f t="shared" si="1"/>
        <v>1321.9</v>
      </c>
      <c r="I14" s="13">
        <f t="shared" si="1"/>
        <v>489.8</v>
      </c>
      <c r="J14" s="13">
        <f t="shared" si="1"/>
        <v>0</v>
      </c>
      <c r="K14" s="13">
        <f t="shared" si="1"/>
        <v>0</v>
      </c>
      <c r="L14" s="13">
        <f t="shared" ref="L14:L61" si="2">E14+F14+G14+H14+I14+J14+K14</f>
        <v>1811.7</v>
      </c>
      <c r="M14" s="58"/>
      <c r="N14" s="59"/>
      <c r="O14" s="60"/>
    </row>
    <row r="15" spans="1:15" ht="144" customHeight="1" x14ac:dyDescent="0.2">
      <c r="A15" s="20" t="s">
        <v>15</v>
      </c>
      <c r="B15" s="9" t="s">
        <v>11</v>
      </c>
      <c r="C15" s="7" t="s">
        <v>7</v>
      </c>
      <c r="D15" s="9" t="s">
        <v>81</v>
      </c>
      <c r="E15" s="11">
        <v>0</v>
      </c>
      <c r="F15" s="11">
        <v>0</v>
      </c>
      <c r="G15" s="11">
        <v>0</v>
      </c>
      <c r="H15" s="18">
        <v>7116.2</v>
      </c>
      <c r="I15" s="18">
        <v>9699.9</v>
      </c>
      <c r="J15" s="18">
        <v>10633</v>
      </c>
      <c r="K15" s="18">
        <v>11041.9</v>
      </c>
      <c r="L15" s="13">
        <f t="shared" si="2"/>
        <v>38491</v>
      </c>
      <c r="M15" s="70" t="s">
        <v>85</v>
      </c>
      <c r="N15" s="73" t="s">
        <v>86</v>
      </c>
      <c r="O15" s="73" t="s">
        <v>120</v>
      </c>
    </row>
    <row r="16" spans="1:15" ht="165" customHeight="1" x14ac:dyDescent="0.2">
      <c r="A16" s="20" t="s">
        <v>16</v>
      </c>
      <c r="B16" s="9" t="s">
        <v>13</v>
      </c>
      <c r="C16" s="7" t="s">
        <v>7</v>
      </c>
      <c r="D16" s="9" t="s">
        <v>81</v>
      </c>
      <c r="E16" s="11">
        <v>0</v>
      </c>
      <c r="F16" s="11">
        <v>0</v>
      </c>
      <c r="G16" s="11">
        <v>0</v>
      </c>
      <c r="H16" s="18">
        <v>0</v>
      </c>
      <c r="I16" s="18">
        <v>1277.7</v>
      </c>
      <c r="J16" s="18">
        <v>0</v>
      </c>
      <c r="K16" s="18">
        <v>0</v>
      </c>
      <c r="L16" s="13">
        <f t="shared" si="2"/>
        <v>1277.7</v>
      </c>
      <c r="M16" s="71"/>
      <c r="N16" s="74"/>
      <c r="O16" s="74"/>
    </row>
    <row r="17" spans="1:15" ht="125.25" customHeight="1" x14ac:dyDescent="0.2">
      <c r="A17" s="20" t="s">
        <v>17</v>
      </c>
      <c r="B17" s="9" t="s">
        <v>12</v>
      </c>
      <c r="C17" s="7" t="s">
        <v>7</v>
      </c>
      <c r="D17" s="9" t="s">
        <v>82</v>
      </c>
      <c r="E17" s="11">
        <v>0</v>
      </c>
      <c r="F17" s="11">
        <v>0</v>
      </c>
      <c r="G17" s="11">
        <v>0</v>
      </c>
      <c r="H17" s="18">
        <v>110.9</v>
      </c>
      <c r="I17" s="18">
        <v>0</v>
      </c>
      <c r="J17" s="18">
        <v>0</v>
      </c>
      <c r="K17" s="18">
        <v>0</v>
      </c>
      <c r="L17" s="13">
        <f t="shared" si="2"/>
        <v>110.9</v>
      </c>
      <c r="M17" s="71"/>
      <c r="N17" s="74"/>
      <c r="O17" s="74"/>
    </row>
    <row r="18" spans="1:15" ht="75" customHeight="1" x14ac:dyDescent="0.2">
      <c r="A18" s="61" t="s">
        <v>18</v>
      </c>
      <c r="B18" s="62" t="s">
        <v>10</v>
      </c>
      <c r="C18" s="63" t="s">
        <v>7</v>
      </c>
      <c r="D18" s="9" t="s">
        <v>81</v>
      </c>
      <c r="E18" s="11">
        <v>0</v>
      </c>
      <c r="F18" s="11">
        <v>0</v>
      </c>
      <c r="G18" s="11">
        <v>0</v>
      </c>
      <c r="H18" s="18">
        <v>58.4</v>
      </c>
      <c r="I18" s="18">
        <v>54.4</v>
      </c>
      <c r="J18" s="18">
        <v>0</v>
      </c>
      <c r="K18" s="18">
        <v>0</v>
      </c>
      <c r="L18" s="13">
        <f t="shared" si="2"/>
        <v>112.8</v>
      </c>
      <c r="M18" s="71"/>
      <c r="N18" s="74"/>
      <c r="O18" s="74"/>
    </row>
    <row r="19" spans="1:15" ht="210.75" customHeight="1" x14ac:dyDescent="0.2">
      <c r="A19" s="61"/>
      <c r="B19" s="62"/>
      <c r="C19" s="63"/>
      <c r="D19" s="9" t="s">
        <v>82</v>
      </c>
      <c r="E19" s="11">
        <v>0</v>
      </c>
      <c r="F19" s="11">
        <v>0</v>
      </c>
      <c r="G19" s="11">
        <v>0</v>
      </c>
      <c r="H19" s="18">
        <v>1211</v>
      </c>
      <c r="I19" s="18">
        <v>489.8</v>
      </c>
      <c r="J19" s="18">
        <v>0</v>
      </c>
      <c r="K19" s="18">
        <v>0</v>
      </c>
      <c r="L19" s="13">
        <f t="shared" si="2"/>
        <v>1700.8</v>
      </c>
      <c r="M19" s="72"/>
      <c r="N19" s="75"/>
      <c r="O19" s="75"/>
    </row>
    <row r="20" spans="1:15" ht="96.75" customHeight="1" x14ac:dyDescent="0.2">
      <c r="A20" s="20" t="s">
        <v>21</v>
      </c>
      <c r="B20" s="14" t="s">
        <v>74</v>
      </c>
      <c r="C20" s="7" t="s">
        <v>25</v>
      </c>
      <c r="D20" s="9" t="s">
        <v>8</v>
      </c>
      <c r="E20" s="13">
        <f>E21+E22</f>
        <v>0</v>
      </c>
      <c r="F20" s="13">
        <f t="shared" ref="F20:K20" si="3">F21+F22</f>
        <v>0</v>
      </c>
      <c r="G20" s="13">
        <f t="shared" si="3"/>
        <v>0</v>
      </c>
      <c r="H20" s="13">
        <f t="shared" si="3"/>
        <v>1300</v>
      </c>
      <c r="I20" s="13">
        <f t="shared" si="3"/>
        <v>1020</v>
      </c>
      <c r="J20" s="13">
        <f t="shared" si="3"/>
        <v>1020</v>
      </c>
      <c r="K20" s="13">
        <f t="shared" si="3"/>
        <v>1020</v>
      </c>
      <c r="L20" s="13">
        <f t="shared" si="2"/>
        <v>4360</v>
      </c>
      <c r="M20" s="48"/>
      <c r="N20" s="49"/>
      <c r="O20" s="50"/>
    </row>
    <row r="21" spans="1:15" ht="326.25" customHeight="1" x14ac:dyDescent="0.2">
      <c r="A21" s="20" t="s">
        <v>29</v>
      </c>
      <c r="B21" s="9" t="s">
        <v>28</v>
      </c>
      <c r="C21" s="7" t="s">
        <v>25</v>
      </c>
      <c r="D21" s="9" t="s">
        <v>8</v>
      </c>
      <c r="E21" s="11">
        <v>0</v>
      </c>
      <c r="F21" s="11">
        <v>0</v>
      </c>
      <c r="G21" s="11">
        <v>0</v>
      </c>
      <c r="H21" s="18">
        <v>200</v>
      </c>
      <c r="I21" s="18">
        <v>270</v>
      </c>
      <c r="J21" s="18">
        <v>270</v>
      </c>
      <c r="K21" s="18">
        <v>270</v>
      </c>
      <c r="L21" s="13">
        <f t="shared" si="2"/>
        <v>1010</v>
      </c>
      <c r="M21" s="8" t="s">
        <v>85</v>
      </c>
      <c r="N21" s="9" t="s">
        <v>86</v>
      </c>
      <c r="O21" s="7" t="s">
        <v>87</v>
      </c>
    </row>
    <row r="22" spans="1:15" ht="275.25" customHeight="1" x14ac:dyDescent="0.2">
      <c r="A22" s="20" t="s">
        <v>31</v>
      </c>
      <c r="B22" s="15" t="s">
        <v>30</v>
      </c>
      <c r="C22" s="7" t="s">
        <v>25</v>
      </c>
      <c r="D22" s="9" t="s">
        <v>8</v>
      </c>
      <c r="E22" s="11">
        <v>0</v>
      </c>
      <c r="F22" s="11">
        <v>0</v>
      </c>
      <c r="G22" s="11">
        <v>0</v>
      </c>
      <c r="H22" s="18">
        <v>1100</v>
      </c>
      <c r="I22" s="18">
        <v>750</v>
      </c>
      <c r="J22" s="18">
        <v>750</v>
      </c>
      <c r="K22" s="18">
        <v>750</v>
      </c>
      <c r="L22" s="13">
        <f t="shared" si="2"/>
        <v>3350</v>
      </c>
      <c r="M22" s="11" t="s">
        <v>85</v>
      </c>
      <c r="N22" s="7" t="s">
        <v>86</v>
      </c>
      <c r="O22" s="7" t="s">
        <v>88</v>
      </c>
    </row>
    <row r="23" spans="1:15" ht="30" customHeight="1" x14ac:dyDescent="0.2">
      <c r="A23" s="61" t="s">
        <v>20</v>
      </c>
      <c r="B23" s="62" t="s">
        <v>75</v>
      </c>
      <c r="C23" s="63" t="s">
        <v>25</v>
      </c>
      <c r="D23" s="9" t="s">
        <v>8</v>
      </c>
      <c r="E23" s="13">
        <f>E25</f>
        <v>800</v>
      </c>
      <c r="F23" s="13">
        <f t="shared" ref="F23:K23" si="4">F25</f>
        <v>0</v>
      </c>
      <c r="G23" s="13">
        <f t="shared" si="4"/>
        <v>0</v>
      </c>
      <c r="H23" s="13">
        <f t="shared" si="4"/>
        <v>2300</v>
      </c>
      <c r="I23" s="13">
        <f t="shared" si="4"/>
        <v>2500</v>
      </c>
      <c r="J23" s="13">
        <f t="shared" si="4"/>
        <v>2500</v>
      </c>
      <c r="K23" s="13">
        <f t="shared" si="4"/>
        <v>2500</v>
      </c>
      <c r="L23" s="13">
        <f t="shared" si="2"/>
        <v>10600</v>
      </c>
      <c r="M23" s="21"/>
      <c r="N23" s="22"/>
      <c r="O23" s="23"/>
    </row>
    <row r="24" spans="1:15" ht="30" customHeight="1" x14ac:dyDescent="0.2">
      <c r="A24" s="61"/>
      <c r="B24" s="62"/>
      <c r="C24" s="63"/>
      <c r="D24" s="9" t="s">
        <v>26</v>
      </c>
      <c r="E24" s="13">
        <f>E26+E27+E28</f>
        <v>1231.4000000000001</v>
      </c>
      <c r="F24" s="13">
        <f t="shared" ref="F24:K24" si="5">F26+F27+F28</f>
        <v>2410</v>
      </c>
      <c r="G24" s="13">
        <f t="shared" si="5"/>
        <v>2570</v>
      </c>
      <c r="H24" s="13">
        <f t="shared" si="5"/>
        <v>2580</v>
      </c>
      <c r="I24" s="13">
        <f t="shared" si="5"/>
        <v>2600</v>
      </c>
      <c r="J24" s="13">
        <f t="shared" si="5"/>
        <v>2650</v>
      </c>
      <c r="K24" s="13">
        <f t="shared" si="5"/>
        <v>2650</v>
      </c>
      <c r="L24" s="13">
        <f t="shared" si="2"/>
        <v>16691.400000000001</v>
      </c>
      <c r="M24" s="27"/>
      <c r="N24" s="28"/>
      <c r="O24" s="29"/>
    </row>
    <row r="25" spans="1:15" ht="111" customHeight="1" x14ac:dyDescent="0.2">
      <c r="A25" s="61" t="s">
        <v>33</v>
      </c>
      <c r="B25" s="62" t="s">
        <v>32</v>
      </c>
      <c r="C25" s="63" t="s">
        <v>25</v>
      </c>
      <c r="D25" s="9" t="s">
        <v>8</v>
      </c>
      <c r="E25" s="11">
        <v>800</v>
      </c>
      <c r="F25" s="11">
        <v>0</v>
      </c>
      <c r="G25" s="11">
        <v>0</v>
      </c>
      <c r="H25" s="18">
        <v>2300</v>
      </c>
      <c r="I25" s="18">
        <v>2500</v>
      </c>
      <c r="J25" s="18">
        <v>2500</v>
      </c>
      <c r="K25" s="18">
        <v>2500</v>
      </c>
      <c r="L25" s="13">
        <f t="shared" si="2"/>
        <v>10600</v>
      </c>
      <c r="M25" s="34" t="s">
        <v>85</v>
      </c>
      <c r="N25" s="36" t="s">
        <v>86</v>
      </c>
      <c r="O25" s="36" t="s">
        <v>89</v>
      </c>
    </row>
    <row r="26" spans="1:15" ht="176.25" customHeight="1" x14ac:dyDescent="0.2">
      <c r="A26" s="61"/>
      <c r="B26" s="62"/>
      <c r="C26" s="63"/>
      <c r="D26" s="9" t="s">
        <v>26</v>
      </c>
      <c r="E26" s="11">
        <v>281.39999999999998</v>
      </c>
      <c r="F26" s="11">
        <v>1400</v>
      </c>
      <c r="G26" s="11">
        <v>1500</v>
      </c>
      <c r="H26" s="18">
        <v>1500</v>
      </c>
      <c r="I26" s="18">
        <v>1500</v>
      </c>
      <c r="J26" s="18">
        <v>1500</v>
      </c>
      <c r="K26" s="18">
        <v>1500</v>
      </c>
      <c r="L26" s="13">
        <f t="shared" si="2"/>
        <v>9181.4</v>
      </c>
      <c r="M26" s="35"/>
      <c r="N26" s="37"/>
      <c r="O26" s="37"/>
    </row>
    <row r="27" spans="1:15" ht="87.75" customHeight="1" x14ac:dyDescent="0.2">
      <c r="A27" s="20" t="s">
        <v>34</v>
      </c>
      <c r="B27" s="15" t="s">
        <v>35</v>
      </c>
      <c r="C27" s="7" t="s">
        <v>25</v>
      </c>
      <c r="D27" s="9" t="s">
        <v>26</v>
      </c>
      <c r="E27" s="11">
        <v>800</v>
      </c>
      <c r="F27" s="11">
        <v>850</v>
      </c>
      <c r="G27" s="11">
        <v>900</v>
      </c>
      <c r="H27" s="18">
        <v>900</v>
      </c>
      <c r="I27" s="18">
        <v>900</v>
      </c>
      <c r="J27" s="18">
        <v>950</v>
      </c>
      <c r="K27" s="18">
        <v>950</v>
      </c>
      <c r="L27" s="13">
        <f t="shared" si="2"/>
        <v>6250</v>
      </c>
      <c r="M27" s="51" t="s">
        <v>90</v>
      </c>
      <c r="N27" s="52"/>
      <c r="O27" s="7" t="s">
        <v>91</v>
      </c>
    </row>
    <row r="28" spans="1:15" ht="82.5" customHeight="1" x14ac:dyDescent="0.2">
      <c r="A28" s="20" t="s">
        <v>36</v>
      </c>
      <c r="B28" s="15" t="s">
        <v>37</v>
      </c>
      <c r="C28" s="7" t="s">
        <v>25</v>
      </c>
      <c r="D28" s="9" t="s">
        <v>26</v>
      </c>
      <c r="E28" s="11">
        <v>150</v>
      </c>
      <c r="F28" s="11">
        <v>160</v>
      </c>
      <c r="G28" s="11">
        <v>170</v>
      </c>
      <c r="H28" s="18">
        <v>180</v>
      </c>
      <c r="I28" s="18">
        <v>200</v>
      </c>
      <c r="J28" s="18">
        <v>200</v>
      </c>
      <c r="K28" s="18">
        <v>200</v>
      </c>
      <c r="L28" s="13">
        <f t="shared" si="2"/>
        <v>1260</v>
      </c>
      <c r="M28" s="51" t="s">
        <v>92</v>
      </c>
      <c r="N28" s="52"/>
      <c r="O28" s="7" t="s">
        <v>93</v>
      </c>
    </row>
    <row r="29" spans="1:15" ht="189" customHeight="1" x14ac:dyDescent="0.2">
      <c r="A29" s="20" t="s">
        <v>19</v>
      </c>
      <c r="B29" s="15" t="s">
        <v>76</v>
      </c>
      <c r="C29" s="7" t="s">
        <v>25</v>
      </c>
      <c r="D29" s="9" t="s">
        <v>8</v>
      </c>
      <c r="E29" s="13">
        <f>E30+E31</f>
        <v>64.400000000000006</v>
      </c>
      <c r="F29" s="13">
        <f t="shared" ref="F29:L29" si="6">F30+F31</f>
        <v>93.2</v>
      </c>
      <c r="G29" s="13">
        <f t="shared" si="6"/>
        <v>50.400000000000006</v>
      </c>
      <c r="H29" s="13">
        <f t="shared" si="6"/>
        <v>74</v>
      </c>
      <c r="I29" s="13">
        <f t="shared" si="6"/>
        <v>125</v>
      </c>
      <c r="J29" s="13">
        <f t="shared" si="6"/>
        <v>125</v>
      </c>
      <c r="K29" s="13">
        <f t="shared" si="6"/>
        <v>125</v>
      </c>
      <c r="L29" s="13">
        <f>L30+L31</f>
        <v>657</v>
      </c>
      <c r="M29" s="48"/>
      <c r="N29" s="49"/>
      <c r="O29" s="50"/>
    </row>
    <row r="30" spans="1:15" ht="216.75" customHeight="1" x14ac:dyDescent="0.2">
      <c r="A30" s="20" t="s">
        <v>39</v>
      </c>
      <c r="B30" s="16" t="s">
        <v>38</v>
      </c>
      <c r="C30" s="7" t="s">
        <v>25</v>
      </c>
      <c r="D30" s="9" t="s">
        <v>8</v>
      </c>
      <c r="E30" s="11">
        <v>64.400000000000006</v>
      </c>
      <c r="F30" s="11">
        <v>93.2</v>
      </c>
      <c r="G30" s="11">
        <v>21.6</v>
      </c>
      <c r="H30" s="18">
        <v>74</v>
      </c>
      <c r="I30" s="18">
        <v>125</v>
      </c>
      <c r="J30" s="18">
        <v>125</v>
      </c>
      <c r="K30" s="18">
        <v>125</v>
      </c>
      <c r="L30" s="13">
        <f t="shared" si="2"/>
        <v>628.20000000000005</v>
      </c>
      <c r="M30" s="51" t="s">
        <v>94</v>
      </c>
      <c r="N30" s="53"/>
      <c r="O30" s="7" t="s">
        <v>95</v>
      </c>
    </row>
    <row r="31" spans="1:15" ht="186.75" customHeight="1" x14ac:dyDescent="0.2">
      <c r="A31" s="20" t="s">
        <v>40</v>
      </c>
      <c r="B31" s="9" t="s">
        <v>24</v>
      </c>
      <c r="C31" s="7" t="s">
        <v>25</v>
      </c>
      <c r="D31" s="9" t="s">
        <v>8</v>
      </c>
      <c r="E31" s="11">
        <v>0</v>
      </c>
      <c r="F31" s="11">
        <v>0</v>
      </c>
      <c r="G31" s="11">
        <v>28.8</v>
      </c>
      <c r="H31" s="18">
        <v>0</v>
      </c>
      <c r="I31" s="18">
        <v>0</v>
      </c>
      <c r="J31" s="18">
        <v>0</v>
      </c>
      <c r="K31" s="18">
        <v>0</v>
      </c>
      <c r="L31" s="13">
        <f t="shared" si="2"/>
        <v>28.8</v>
      </c>
      <c r="M31" s="51" t="s">
        <v>94</v>
      </c>
      <c r="N31" s="53"/>
      <c r="O31" s="7" t="s">
        <v>95</v>
      </c>
    </row>
    <row r="32" spans="1:15" ht="37.5" customHeight="1" x14ac:dyDescent="0.2">
      <c r="A32" s="61" t="s">
        <v>41</v>
      </c>
      <c r="B32" s="64" t="s">
        <v>77</v>
      </c>
      <c r="C32" s="63" t="s">
        <v>25</v>
      </c>
      <c r="D32" s="9" t="s">
        <v>8</v>
      </c>
      <c r="E32" s="13">
        <f t="shared" ref="E32:G32" si="7">E34+E42+E49</f>
        <v>82.6</v>
      </c>
      <c r="F32" s="13">
        <f t="shared" si="7"/>
        <v>0</v>
      </c>
      <c r="G32" s="13">
        <f t="shared" si="7"/>
        <v>0</v>
      </c>
      <c r="H32" s="13">
        <f>H34+H42+H49</f>
        <v>900</v>
      </c>
      <c r="I32" s="13">
        <f t="shared" ref="I32:K32" si="8">I34+I42+I49</f>
        <v>1100</v>
      </c>
      <c r="J32" s="13">
        <f t="shared" si="8"/>
        <v>1225</v>
      </c>
      <c r="K32" s="13">
        <f t="shared" si="8"/>
        <v>1225</v>
      </c>
      <c r="L32" s="19">
        <f>E32+F32+G32+H32+I32+J32+K32</f>
        <v>4532.6000000000004</v>
      </c>
      <c r="M32" s="42"/>
      <c r="N32" s="43"/>
      <c r="O32" s="44"/>
    </row>
    <row r="33" spans="1:15" ht="57" customHeight="1" x14ac:dyDescent="0.2">
      <c r="A33" s="61"/>
      <c r="B33" s="64"/>
      <c r="C33" s="63"/>
      <c r="D33" s="9" t="s">
        <v>27</v>
      </c>
      <c r="E33" s="13">
        <f t="shared" ref="E33:G33" si="9">E35+E43+E50</f>
        <v>200</v>
      </c>
      <c r="F33" s="13">
        <f t="shared" si="9"/>
        <v>570.29999999999995</v>
      </c>
      <c r="G33" s="13">
        <f t="shared" si="9"/>
        <v>327.7</v>
      </c>
      <c r="H33" s="13">
        <f>H35+H43+H50</f>
        <v>320</v>
      </c>
      <c r="I33" s="13">
        <f t="shared" ref="I33:K33" si="10">I35+I43+I50</f>
        <v>350</v>
      </c>
      <c r="J33" s="13">
        <f t="shared" si="10"/>
        <v>355</v>
      </c>
      <c r="K33" s="13">
        <f t="shared" si="10"/>
        <v>360</v>
      </c>
      <c r="L33" s="13">
        <f t="shared" si="2"/>
        <v>2483</v>
      </c>
      <c r="M33" s="45"/>
      <c r="N33" s="46"/>
      <c r="O33" s="47"/>
    </row>
    <row r="34" spans="1:15" ht="25.5" customHeight="1" x14ac:dyDescent="0.2">
      <c r="A34" s="61" t="s">
        <v>42</v>
      </c>
      <c r="B34" s="62" t="s">
        <v>43</v>
      </c>
      <c r="C34" s="63" t="s">
        <v>25</v>
      </c>
      <c r="D34" s="9" t="s">
        <v>8</v>
      </c>
      <c r="E34" s="13">
        <f>E36+E37+E38+E40</f>
        <v>32.6</v>
      </c>
      <c r="F34" s="13">
        <f t="shared" ref="F34:K34" si="11">F36+F37+F38+F40</f>
        <v>0</v>
      </c>
      <c r="G34" s="13">
        <f t="shared" si="11"/>
        <v>0</v>
      </c>
      <c r="H34" s="13">
        <f t="shared" si="11"/>
        <v>310</v>
      </c>
      <c r="I34" s="13">
        <f t="shared" si="11"/>
        <v>350</v>
      </c>
      <c r="J34" s="13">
        <f t="shared" si="11"/>
        <v>365</v>
      </c>
      <c r="K34" s="13">
        <f t="shared" si="11"/>
        <v>365</v>
      </c>
      <c r="L34" s="13">
        <f t="shared" si="2"/>
        <v>1422.6</v>
      </c>
      <c r="M34" s="21"/>
      <c r="N34" s="22"/>
      <c r="O34" s="23"/>
    </row>
    <row r="35" spans="1:15" ht="64.5" customHeight="1" x14ac:dyDescent="0.2">
      <c r="A35" s="61"/>
      <c r="B35" s="62"/>
      <c r="C35" s="63"/>
      <c r="D35" s="9" t="s">
        <v>27</v>
      </c>
      <c r="E35" s="13">
        <f>E39+E41</f>
        <v>60</v>
      </c>
      <c r="F35" s="13">
        <f t="shared" ref="F35:K35" si="12">F39+F41</f>
        <v>390.3</v>
      </c>
      <c r="G35" s="13">
        <f t="shared" si="12"/>
        <v>0</v>
      </c>
      <c r="H35" s="13">
        <f t="shared" si="12"/>
        <v>130</v>
      </c>
      <c r="I35" s="13">
        <f t="shared" si="12"/>
        <v>140</v>
      </c>
      <c r="J35" s="13">
        <f t="shared" si="12"/>
        <v>140</v>
      </c>
      <c r="K35" s="13">
        <f t="shared" si="12"/>
        <v>140</v>
      </c>
      <c r="L35" s="13">
        <f t="shared" si="2"/>
        <v>1000.3</v>
      </c>
      <c r="M35" s="27"/>
      <c r="N35" s="28"/>
      <c r="O35" s="29"/>
    </row>
    <row r="36" spans="1:15" ht="288.75" customHeight="1" x14ac:dyDescent="0.2">
      <c r="A36" s="20" t="s">
        <v>44</v>
      </c>
      <c r="B36" s="9" t="s">
        <v>45</v>
      </c>
      <c r="C36" s="7" t="s">
        <v>25</v>
      </c>
      <c r="D36" s="9" t="s">
        <v>8</v>
      </c>
      <c r="E36" s="11">
        <v>0</v>
      </c>
      <c r="F36" s="11">
        <v>0</v>
      </c>
      <c r="G36" s="11">
        <v>0</v>
      </c>
      <c r="H36" s="18">
        <v>60</v>
      </c>
      <c r="I36" s="18">
        <v>60</v>
      </c>
      <c r="J36" s="18">
        <v>60</v>
      </c>
      <c r="K36" s="18">
        <v>60</v>
      </c>
      <c r="L36" s="13">
        <f t="shared" si="2"/>
        <v>240</v>
      </c>
      <c r="M36" s="11" t="s">
        <v>85</v>
      </c>
      <c r="N36" s="7" t="s">
        <v>86</v>
      </c>
      <c r="O36" s="7" t="s">
        <v>96</v>
      </c>
    </row>
    <row r="37" spans="1:15" ht="232.5" customHeight="1" x14ac:dyDescent="0.2">
      <c r="A37" s="20" t="s">
        <v>46</v>
      </c>
      <c r="B37" s="14" t="s">
        <v>47</v>
      </c>
      <c r="C37" s="7" t="s">
        <v>25</v>
      </c>
      <c r="D37" s="9" t="s">
        <v>8</v>
      </c>
      <c r="E37" s="11">
        <v>0</v>
      </c>
      <c r="F37" s="11">
        <v>0</v>
      </c>
      <c r="G37" s="11">
        <v>0</v>
      </c>
      <c r="H37" s="18">
        <v>70</v>
      </c>
      <c r="I37" s="18">
        <v>70</v>
      </c>
      <c r="J37" s="18">
        <v>70</v>
      </c>
      <c r="K37" s="18">
        <v>70</v>
      </c>
      <c r="L37" s="13">
        <f t="shared" si="2"/>
        <v>280</v>
      </c>
      <c r="M37" s="11" t="s">
        <v>85</v>
      </c>
      <c r="N37" s="7" t="s">
        <v>86</v>
      </c>
      <c r="O37" s="7" t="s">
        <v>97</v>
      </c>
    </row>
    <row r="38" spans="1:15" ht="99" customHeight="1" x14ac:dyDescent="0.2">
      <c r="A38" s="61" t="s">
        <v>49</v>
      </c>
      <c r="B38" s="62" t="s">
        <v>48</v>
      </c>
      <c r="C38" s="63" t="s">
        <v>25</v>
      </c>
      <c r="D38" s="9" t="s">
        <v>8</v>
      </c>
      <c r="E38" s="11">
        <v>0</v>
      </c>
      <c r="F38" s="11">
        <v>0</v>
      </c>
      <c r="G38" s="11">
        <v>0</v>
      </c>
      <c r="H38" s="18">
        <v>120</v>
      </c>
      <c r="I38" s="18">
        <v>150</v>
      </c>
      <c r="J38" s="18">
        <v>160</v>
      </c>
      <c r="K38" s="18">
        <v>160</v>
      </c>
      <c r="L38" s="13">
        <f t="shared" si="2"/>
        <v>590</v>
      </c>
      <c r="M38" s="40" t="s">
        <v>98</v>
      </c>
      <c r="N38" s="36" t="s">
        <v>99</v>
      </c>
      <c r="O38" s="36" t="s">
        <v>100</v>
      </c>
    </row>
    <row r="39" spans="1:15" ht="295.5" customHeight="1" x14ac:dyDescent="0.2">
      <c r="A39" s="61"/>
      <c r="B39" s="62"/>
      <c r="C39" s="63"/>
      <c r="D39" s="9" t="s">
        <v>27</v>
      </c>
      <c r="E39" s="11">
        <v>60</v>
      </c>
      <c r="F39" s="11">
        <v>390.3</v>
      </c>
      <c r="G39" s="11">
        <v>0</v>
      </c>
      <c r="H39" s="18">
        <v>80</v>
      </c>
      <c r="I39" s="18">
        <v>90</v>
      </c>
      <c r="J39" s="18">
        <v>90</v>
      </c>
      <c r="K39" s="18">
        <v>90</v>
      </c>
      <c r="L39" s="13">
        <f t="shared" si="2"/>
        <v>800.3</v>
      </c>
      <c r="M39" s="41"/>
      <c r="N39" s="38"/>
      <c r="O39" s="37"/>
    </row>
    <row r="40" spans="1:15" ht="408.75" customHeight="1" x14ac:dyDescent="0.2">
      <c r="A40" s="20" t="s">
        <v>51</v>
      </c>
      <c r="B40" s="9" t="s">
        <v>50</v>
      </c>
      <c r="C40" s="7" t="s">
        <v>25</v>
      </c>
      <c r="D40" s="9" t="s">
        <v>8</v>
      </c>
      <c r="E40" s="11">
        <v>32.6</v>
      </c>
      <c r="F40" s="11">
        <v>0</v>
      </c>
      <c r="G40" s="11">
        <v>0</v>
      </c>
      <c r="H40" s="18">
        <v>60</v>
      </c>
      <c r="I40" s="18">
        <v>70</v>
      </c>
      <c r="J40" s="18">
        <v>75</v>
      </c>
      <c r="K40" s="18">
        <v>75</v>
      </c>
      <c r="L40" s="13">
        <f t="shared" si="2"/>
        <v>312.60000000000002</v>
      </c>
      <c r="M40" s="11" t="s">
        <v>98</v>
      </c>
      <c r="N40" s="7" t="s">
        <v>101</v>
      </c>
      <c r="O40" s="7" t="s">
        <v>102</v>
      </c>
    </row>
    <row r="41" spans="1:15" ht="215.25" customHeight="1" x14ac:dyDescent="0.2">
      <c r="A41" s="20" t="s">
        <v>52</v>
      </c>
      <c r="B41" s="9" t="s">
        <v>53</v>
      </c>
      <c r="C41" s="7" t="s">
        <v>25</v>
      </c>
      <c r="D41" s="9" t="s">
        <v>27</v>
      </c>
      <c r="E41" s="11">
        <v>0</v>
      </c>
      <c r="F41" s="11">
        <v>0</v>
      </c>
      <c r="G41" s="11">
        <v>0</v>
      </c>
      <c r="H41" s="18">
        <v>50</v>
      </c>
      <c r="I41" s="18">
        <v>50</v>
      </c>
      <c r="J41" s="18">
        <v>50</v>
      </c>
      <c r="K41" s="18">
        <v>50</v>
      </c>
      <c r="L41" s="13">
        <f t="shared" si="2"/>
        <v>200</v>
      </c>
      <c r="M41" s="13" t="s">
        <v>103</v>
      </c>
      <c r="N41" s="7" t="s">
        <v>86</v>
      </c>
      <c r="O41" s="7" t="s">
        <v>104</v>
      </c>
    </row>
    <row r="42" spans="1:15" ht="31.5" customHeight="1" x14ac:dyDescent="0.2">
      <c r="A42" s="61" t="s">
        <v>54</v>
      </c>
      <c r="B42" s="62" t="s">
        <v>55</v>
      </c>
      <c r="C42" s="63" t="s">
        <v>25</v>
      </c>
      <c r="D42" s="9" t="s">
        <v>8</v>
      </c>
      <c r="E42" s="13">
        <f t="shared" ref="E42:G42" si="13">E44+E46+E48</f>
        <v>50</v>
      </c>
      <c r="F42" s="13">
        <f t="shared" si="13"/>
        <v>0</v>
      </c>
      <c r="G42" s="13">
        <f t="shared" si="13"/>
        <v>0</v>
      </c>
      <c r="H42" s="13">
        <f>H44+H46+H48</f>
        <v>310</v>
      </c>
      <c r="I42" s="13">
        <f t="shared" ref="I42:K42" si="14">I44+I46+I48</f>
        <v>380</v>
      </c>
      <c r="J42" s="13">
        <f t="shared" si="14"/>
        <v>410</v>
      </c>
      <c r="K42" s="13">
        <f t="shared" si="14"/>
        <v>410</v>
      </c>
      <c r="L42" s="13">
        <f t="shared" si="2"/>
        <v>1560</v>
      </c>
      <c r="M42" s="21"/>
      <c r="N42" s="22"/>
      <c r="O42" s="23"/>
    </row>
    <row r="43" spans="1:15" ht="42.75" customHeight="1" x14ac:dyDescent="0.2">
      <c r="A43" s="61"/>
      <c r="B43" s="62"/>
      <c r="C43" s="63"/>
      <c r="D43" s="9" t="s">
        <v>27</v>
      </c>
      <c r="E43" s="13">
        <f t="shared" ref="E43:G43" si="15">E45+E47</f>
        <v>65</v>
      </c>
      <c r="F43" s="13">
        <f t="shared" si="15"/>
        <v>165</v>
      </c>
      <c r="G43" s="13">
        <f t="shared" si="15"/>
        <v>327.7</v>
      </c>
      <c r="H43" s="13">
        <f>H45+H47</f>
        <v>175</v>
      </c>
      <c r="I43" s="13">
        <f t="shared" ref="I43:K43" si="16">I45+I47</f>
        <v>195</v>
      </c>
      <c r="J43" s="13">
        <f t="shared" si="16"/>
        <v>200</v>
      </c>
      <c r="K43" s="13">
        <f t="shared" si="16"/>
        <v>205</v>
      </c>
      <c r="L43" s="13">
        <f t="shared" si="2"/>
        <v>1332.7</v>
      </c>
      <c r="M43" s="27"/>
      <c r="N43" s="28"/>
      <c r="O43" s="29"/>
    </row>
    <row r="44" spans="1:15" ht="145.5" customHeight="1" x14ac:dyDescent="0.2">
      <c r="A44" s="61" t="s">
        <v>57</v>
      </c>
      <c r="B44" s="62" t="s">
        <v>56</v>
      </c>
      <c r="C44" s="63" t="s">
        <v>25</v>
      </c>
      <c r="D44" s="9" t="s">
        <v>8</v>
      </c>
      <c r="E44" s="11">
        <v>50</v>
      </c>
      <c r="F44" s="11">
        <v>0</v>
      </c>
      <c r="G44" s="11">
        <v>0</v>
      </c>
      <c r="H44" s="18">
        <v>160</v>
      </c>
      <c r="I44" s="18">
        <v>200</v>
      </c>
      <c r="J44" s="18">
        <v>210</v>
      </c>
      <c r="K44" s="18">
        <v>210</v>
      </c>
      <c r="L44" s="13">
        <f t="shared" si="2"/>
        <v>830</v>
      </c>
      <c r="M44" s="34" t="s">
        <v>105</v>
      </c>
      <c r="N44" s="36" t="s">
        <v>101</v>
      </c>
      <c r="O44" s="36" t="s">
        <v>106</v>
      </c>
    </row>
    <row r="45" spans="1:15" ht="207.75" customHeight="1" x14ac:dyDescent="0.2">
      <c r="A45" s="61"/>
      <c r="B45" s="62"/>
      <c r="C45" s="63"/>
      <c r="D45" s="9" t="s">
        <v>27</v>
      </c>
      <c r="E45" s="11">
        <v>0</v>
      </c>
      <c r="F45" s="11">
        <v>100</v>
      </c>
      <c r="G45" s="11">
        <v>0</v>
      </c>
      <c r="H45" s="18">
        <v>100</v>
      </c>
      <c r="I45" s="18">
        <v>105</v>
      </c>
      <c r="J45" s="18">
        <v>110</v>
      </c>
      <c r="K45" s="18">
        <v>115</v>
      </c>
      <c r="L45" s="13">
        <f t="shared" si="2"/>
        <v>530</v>
      </c>
      <c r="M45" s="39"/>
      <c r="N45" s="38"/>
      <c r="O45" s="37"/>
    </row>
    <row r="46" spans="1:15" ht="222.75" customHeight="1" x14ac:dyDescent="0.2">
      <c r="A46" s="61" t="s">
        <v>59</v>
      </c>
      <c r="B46" s="62" t="s">
        <v>58</v>
      </c>
      <c r="C46" s="63" t="s">
        <v>25</v>
      </c>
      <c r="D46" s="9" t="s">
        <v>8</v>
      </c>
      <c r="E46" s="11">
        <v>0</v>
      </c>
      <c r="F46" s="11">
        <v>0</v>
      </c>
      <c r="G46" s="11">
        <v>0</v>
      </c>
      <c r="H46" s="18">
        <v>100</v>
      </c>
      <c r="I46" s="18">
        <v>120</v>
      </c>
      <c r="J46" s="18">
        <v>130</v>
      </c>
      <c r="K46" s="18">
        <v>130</v>
      </c>
      <c r="L46" s="13">
        <f t="shared" si="2"/>
        <v>480</v>
      </c>
      <c r="M46" s="34" t="s">
        <v>105</v>
      </c>
      <c r="N46" s="36" t="s">
        <v>101</v>
      </c>
      <c r="O46" s="36" t="s">
        <v>107</v>
      </c>
    </row>
    <row r="47" spans="1:15" ht="154.5" customHeight="1" x14ac:dyDescent="0.2">
      <c r="A47" s="61"/>
      <c r="B47" s="62"/>
      <c r="C47" s="63"/>
      <c r="D47" s="9" t="s">
        <v>27</v>
      </c>
      <c r="E47" s="11">
        <v>65</v>
      </c>
      <c r="F47" s="11">
        <v>65</v>
      </c>
      <c r="G47" s="11">
        <v>327.7</v>
      </c>
      <c r="H47" s="18">
        <v>75</v>
      </c>
      <c r="I47" s="18">
        <v>90</v>
      </c>
      <c r="J47" s="18">
        <v>90</v>
      </c>
      <c r="K47" s="18">
        <v>90</v>
      </c>
      <c r="L47" s="13">
        <f t="shared" si="2"/>
        <v>802.7</v>
      </c>
      <c r="M47" s="39"/>
      <c r="N47" s="38"/>
      <c r="O47" s="37"/>
    </row>
    <row r="48" spans="1:15" ht="235.5" customHeight="1" x14ac:dyDescent="0.2">
      <c r="A48" s="20" t="s">
        <v>61</v>
      </c>
      <c r="B48" s="9" t="s">
        <v>60</v>
      </c>
      <c r="C48" s="7" t="s">
        <v>25</v>
      </c>
      <c r="D48" s="9" t="s">
        <v>8</v>
      </c>
      <c r="E48" s="11">
        <v>0</v>
      </c>
      <c r="F48" s="11">
        <v>0</v>
      </c>
      <c r="G48" s="11">
        <v>0</v>
      </c>
      <c r="H48" s="18">
        <v>50</v>
      </c>
      <c r="I48" s="18">
        <v>60</v>
      </c>
      <c r="J48" s="18">
        <v>70</v>
      </c>
      <c r="K48" s="18">
        <v>70</v>
      </c>
      <c r="L48" s="13">
        <f t="shared" si="2"/>
        <v>250</v>
      </c>
      <c r="M48" s="11" t="s">
        <v>108</v>
      </c>
      <c r="N48" s="7" t="s">
        <v>86</v>
      </c>
      <c r="O48" s="7" t="s">
        <v>109</v>
      </c>
    </row>
    <row r="49" spans="1:15" ht="37.5" customHeight="1" x14ac:dyDescent="0.2">
      <c r="A49" s="61" t="s">
        <v>62</v>
      </c>
      <c r="B49" s="62" t="s">
        <v>63</v>
      </c>
      <c r="C49" s="63" t="s">
        <v>25</v>
      </c>
      <c r="D49" s="9" t="s">
        <v>8</v>
      </c>
      <c r="E49" s="13">
        <f t="shared" ref="E49:G49" si="17">E51+E52+E53+E55+E56+E57</f>
        <v>0</v>
      </c>
      <c r="F49" s="13">
        <f t="shared" si="17"/>
        <v>0</v>
      </c>
      <c r="G49" s="13">
        <f t="shared" si="17"/>
        <v>0</v>
      </c>
      <c r="H49" s="13">
        <f>H51+H52+H53+H55+H56+H57</f>
        <v>280</v>
      </c>
      <c r="I49" s="13">
        <f t="shared" ref="I49:K49" si="18">I51+I52+I53+I55+I56+I57</f>
        <v>370</v>
      </c>
      <c r="J49" s="13">
        <f t="shared" si="18"/>
        <v>450</v>
      </c>
      <c r="K49" s="13">
        <f t="shared" si="18"/>
        <v>450</v>
      </c>
      <c r="L49" s="13">
        <f t="shared" si="2"/>
        <v>1550</v>
      </c>
      <c r="M49" s="21"/>
      <c r="N49" s="22"/>
      <c r="O49" s="23"/>
    </row>
    <row r="50" spans="1:15" ht="43.5" customHeight="1" x14ac:dyDescent="0.2">
      <c r="A50" s="61"/>
      <c r="B50" s="64"/>
      <c r="C50" s="63"/>
      <c r="D50" s="9" t="s">
        <v>27</v>
      </c>
      <c r="E50" s="13">
        <f t="shared" ref="E50:G50" si="19">E54</f>
        <v>75</v>
      </c>
      <c r="F50" s="13">
        <f t="shared" si="19"/>
        <v>15</v>
      </c>
      <c r="G50" s="13">
        <f t="shared" si="19"/>
        <v>0</v>
      </c>
      <c r="H50" s="13">
        <f>H54</f>
        <v>15</v>
      </c>
      <c r="I50" s="13">
        <f t="shared" ref="I50:K50" si="20">I54</f>
        <v>15</v>
      </c>
      <c r="J50" s="13">
        <f t="shared" si="20"/>
        <v>15</v>
      </c>
      <c r="K50" s="13">
        <f t="shared" si="20"/>
        <v>15</v>
      </c>
      <c r="L50" s="13">
        <f t="shared" si="2"/>
        <v>150</v>
      </c>
      <c r="M50" s="27"/>
      <c r="N50" s="28"/>
      <c r="O50" s="29"/>
    </row>
    <row r="51" spans="1:15" ht="219.75" customHeight="1" x14ac:dyDescent="0.2">
      <c r="A51" s="20" t="s">
        <v>64</v>
      </c>
      <c r="B51" s="17" t="s">
        <v>65</v>
      </c>
      <c r="C51" s="7" t="s">
        <v>25</v>
      </c>
      <c r="D51" s="9" t="s">
        <v>8</v>
      </c>
      <c r="E51" s="11">
        <v>0</v>
      </c>
      <c r="F51" s="11">
        <v>0</v>
      </c>
      <c r="G51" s="11">
        <v>0</v>
      </c>
      <c r="H51" s="18">
        <v>60</v>
      </c>
      <c r="I51" s="18">
        <v>90</v>
      </c>
      <c r="J51" s="18">
        <v>95</v>
      </c>
      <c r="K51" s="18">
        <v>95</v>
      </c>
      <c r="L51" s="13">
        <f t="shared" si="2"/>
        <v>340</v>
      </c>
      <c r="M51" s="11" t="s">
        <v>108</v>
      </c>
      <c r="N51" s="7" t="s">
        <v>86</v>
      </c>
      <c r="O51" s="7" t="s">
        <v>110</v>
      </c>
    </row>
    <row r="52" spans="1:15" ht="222.75" customHeight="1" x14ac:dyDescent="0.2">
      <c r="A52" s="20" t="s">
        <v>66</v>
      </c>
      <c r="B52" s="17" t="s">
        <v>67</v>
      </c>
      <c r="C52" s="7" t="s">
        <v>25</v>
      </c>
      <c r="D52" s="9" t="s">
        <v>8</v>
      </c>
      <c r="E52" s="11">
        <v>0</v>
      </c>
      <c r="F52" s="11">
        <v>0</v>
      </c>
      <c r="G52" s="11">
        <v>0</v>
      </c>
      <c r="H52" s="18">
        <v>40</v>
      </c>
      <c r="I52" s="18">
        <v>45</v>
      </c>
      <c r="J52" s="18">
        <v>50</v>
      </c>
      <c r="K52" s="18">
        <v>50</v>
      </c>
      <c r="L52" s="13">
        <f t="shared" si="2"/>
        <v>185</v>
      </c>
      <c r="M52" s="11" t="s">
        <v>108</v>
      </c>
      <c r="N52" s="7" t="s">
        <v>86</v>
      </c>
      <c r="O52" s="7" t="s">
        <v>111</v>
      </c>
    </row>
    <row r="53" spans="1:15" ht="108.75" customHeight="1" x14ac:dyDescent="0.2">
      <c r="A53" s="61" t="s">
        <v>68</v>
      </c>
      <c r="B53" s="67" t="s">
        <v>69</v>
      </c>
      <c r="C53" s="63" t="s">
        <v>25</v>
      </c>
      <c r="D53" s="9" t="s">
        <v>8</v>
      </c>
      <c r="E53" s="11">
        <v>0</v>
      </c>
      <c r="F53" s="11">
        <v>0</v>
      </c>
      <c r="G53" s="11">
        <v>0</v>
      </c>
      <c r="H53" s="18">
        <v>60</v>
      </c>
      <c r="I53" s="18">
        <v>75</v>
      </c>
      <c r="J53" s="18">
        <v>85</v>
      </c>
      <c r="K53" s="18">
        <v>85</v>
      </c>
      <c r="L53" s="13">
        <f t="shared" si="2"/>
        <v>305</v>
      </c>
      <c r="M53" s="34" t="s">
        <v>108</v>
      </c>
      <c r="N53" s="36" t="s">
        <v>86</v>
      </c>
      <c r="O53" s="36" t="s">
        <v>112</v>
      </c>
    </row>
    <row r="54" spans="1:15" ht="127.5" customHeight="1" x14ac:dyDescent="0.2">
      <c r="A54" s="61"/>
      <c r="B54" s="67"/>
      <c r="C54" s="63"/>
      <c r="D54" s="9" t="s">
        <v>27</v>
      </c>
      <c r="E54" s="11">
        <v>75</v>
      </c>
      <c r="F54" s="11">
        <v>15</v>
      </c>
      <c r="G54" s="11">
        <v>0</v>
      </c>
      <c r="H54" s="18">
        <v>15</v>
      </c>
      <c r="I54" s="18">
        <v>15</v>
      </c>
      <c r="J54" s="18">
        <v>15</v>
      </c>
      <c r="K54" s="18">
        <v>15</v>
      </c>
      <c r="L54" s="13">
        <f t="shared" si="2"/>
        <v>150</v>
      </c>
      <c r="M54" s="35"/>
      <c r="N54" s="37"/>
      <c r="O54" s="38"/>
    </row>
    <row r="55" spans="1:15" ht="367.5" customHeight="1" x14ac:dyDescent="0.2">
      <c r="A55" s="20" t="s">
        <v>70</v>
      </c>
      <c r="B55" s="9" t="s">
        <v>71</v>
      </c>
      <c r="C55" s="7" t="s">
        <v>25</v>
      </c>
      <c r="D55" s="9" t="s">
        <v>8</v>
      </c>
      <c r="E55" s="11">
        <v>0</v>
      </c>
      <c r="F55" s="11">
        <v>0</v>
      </c>
      <c r="G55" s="11">
        <v>0</v>
      </c>
      <c r="H55" s="18">
        <v>60</v>
      </c>
      <c r="I55" s="18">
        <v>90</v>
      </c>
      <c r="J55" s="18">
        <v>140</v>
      </c>
      <c r="K55" s="18">
        <v>140</v>
      </c>
      <c r="L55" s="13">
        <f t="shared" si="2"/>
        <v>430</v>
      </c>
      <c r="M55" s="11" t="s">
        <v>105</v>
      </c>
      <c r="N55" s="7" t="s">
        <v>101</v>
      </c>
      <c r="O55" s="7" t="s">
        <v>113</v>
      </c>
    </row>
    <row r="56" spans="1:15" ht="237" customHeight="1" x14ac:dyDescent="0.2">
      <c r="A56" s="20" t="s">
        <v>72</v>
      </c>
      <c r="B56" s="9" t="s">
        <v>78</v>
      </c>
      <c r="C56" s="7" t="s">
        <v>25</v>
      </c>
      <c r="D56" s="9" t="s">
        <v>8</v>
      </c>
      <c r="E56" s="11">
        <v>0</v>
      </c>
      <c r="F56" s="11">
        <v>0</v>
      </c>
      <c r="G56" s="11">
        <v>0</v>
      </c>
      <c r="H56" s="18">
        <v>40</v>
      </c>
      <c r="I56" s="18">
        <v>50</v>
      </c>
      <c r="J56" s="18">
        <v>60</v>
      </c>
      <c r="K56" s="18">
        <v>60</v>
      </c>
      <c r="L56" s="13">
        <f t="shared" si="2"/>
        <v>210</v>
      </c>
      <c r="M56" s="11" t="s">
        <v>108</v>
      </c>
      <c r="N56" s="7" t="s">
        <v>86</v>
      </c>
      <c r="O56" s="7" t="s">
        <v>114</v>
      </c>
    </row>
    <row r="57" spans="1:15" ht="380.25" customHeight="1" x14ac:dyDescent="0.2">
      <c r="A57" s="20" t="s">
        <v>79</v>
      </c>
      <c r="B57" s="9" t="s">
        <v>80</v>
      </c>
      <c r="C57" s="7" t="s">
        <v>25</v>
      </c>
      <c r="D57" s="9" t="s">
        <v>8</v>
      </c>
      <c r="E57" s="11">
        <v>0</v>
      </c>
      <c r="F57" s="11">
        <v>0</v>
      </c>
      <c r="G57" s="11">
        <v>0</v>
      </c>
      <c r="H57" s="18">
        <v>20</v>
      </c>
      <c r="I57" s="18">
        <v>20</v>
      </c>
      <c r="J57" s="18">
        <v>20</v>
      </c>
      <c r="K57" s="18">
        <v>20</v>
      </c>
      <c r="L57" s="13">
        <f t="shared" si="2"/>
        <v>80</v>
      </c>
      <c r="M57" s="11" t="s">
        <v>115</v>
      </c>
      <c r="N57" s="7" t="s">
        <v>116</v>
      </c>
      <c r="O57" s="7" t="s">
        <v>117</v>
      </c>
    </row>
    <row r="58" spans="1:15" ht="12.75" customHeight="1" x14ac:dyDescent="0.2">
      <c r="A58" s="65" t="s">
        <v>14</v>
      </c>
      <c r="B58" s="65"/>
      <c r="C58" s="65"/>
      <c r="D58" s="3"/>
      <c r="E58" s="12">
        <f>E13+E14+E20+E23+E24+E29+E32+E33</f>
        <v>2378.4</v>
      </c>
      <c r="F58" s="12">
        <f t="shared" ref="F58:K58" si="21">F13+F14+F20+F23+F24+F29+F32+F33</f>
        <v>3073.5</v>
      </c>
      <c r="G58" s="12">
        <f t="shared" si="21"/>
        <v>2948.1</v>
      </c>
      <c r="H58" s="12">
        <f t="shared" si="21"/>
        <v>15970.5</v>
      </c>
      <c r="I58" s="12">
        <f t="shared" si="21"/>
        <v>19216.8</v>
      </c>
      <c r="J58" s="12">
        <f t="shared" si="21"/>
        <v>18508</v>
      </c>
      <c r="K58" s="12">
        <f t="shared" si="21"/>
        <v>18921.900000000001</v>
      </c>
      <c r="L58" s="13">
        <f t="shared" si="2"/>
        <v>81017.200000000012</v>
      </c>
      <c r="M58" s="21"/>
      <c r="N58" s="22"/>
      <c r="O58" s="23"/>
    </row>
    <row r="59" spans="1:15" ht="25.5" customHeight="1" x14ac:dyDescent="0.2">
      <c r="A59" s="66" t="s">
        <v>23</v>
      </c>
      <c r="B59" s="66"/>
      <c r="C59" s="66"/>
      <c r="D59" s="10" t="s">
        <v>8</v>
      </c>
      <c r="E59" s="12">
        <f>E13+E20+E23+E29+E32</f>
        <v>947</v>
      </c>
      <c r="F59" s="12">
        <f t="shared" ref="F59:K59" si="22">F13+F20+F23+F29+F32</f>
        <v>93.2</v>
      </c>
      <c r="G59" s="12">
        <f t="shared" si="22"/>
        <v>50.400000000000006</v>
      </c>
      <c r="H59" s="12">
        <f t="shared" si="22"/>
        <v>11748.599999999999</v>
      </c>
      <c r="I59" s="12">
        <f t="shared" si="22"/>
        <v>15777</v>
      </c>
      <c r="J59" s="12">
        <f t="shared" si="22"/>
        <v>15503</v>
      </c>
      <c r="K59" s="12">
        <f t="shared" si="22"/>
        <v>15911.9</v>
      </c>
      <c r="L59" s="13">
        <f t="shared" si="2"/>
        <v>60031.1</v>
      </c>
      <c r="M59" s="24"/>
      <c r="N59" s="25"/>
      <c r="O59" s="26"/>
    </row>
    <row r="60" spans="1:15" ht="25.5" x14ac:dyDescent="0.2">
      <c r="A60" s="66"/>
      <c r="B60" s="66"/>
      <c r="C60" s="66"/>
      <c r="D60" s="10" t="s">
        <v>9</v>
      </c>
      <c r="E60" s="12">
        <f>E14+E24</f>
        <v>1231.4000000000001</v>
      </c>
      <c r="F60" s="12">
        <f t="shared" ref="F60:K60" si="23">F14+F24</f>
        <v>2410</v>
      </c>
      <c r="G60" s="12">
        <f t="shared" si="23"/>
        <v>2570</v>
      </c>
      <c r="H60" s="12">
        <f t="shared" si="23"/>
        <v>3901.9</v>
      </c>
      <c r="I60" s="12">
        <f t="shared" si="23"/>
        <v>3089.8</v>
      </c>
      <c r="J60" s="12">
        <f t="shared" si="23"/>
        <v>2650</v>
      </c>
      <c r="K60" s="12">
        <f t="shared" si="23"/>
        <v>2650</v>
      </c>
      <c r="L60" s="13">
        <f t="shared" si="2"/>
        <v>18503.099999999999</v>
      </c>
      <c r="M60" s="24"/>
      <c r="N60" s="25"/>
      <c r="O60" s="26"/>
    </row>
    <row r="61" spans="1:15" ht="25.5" customHeight="1" x14ac:dyDescent="0.2">
      <c r="A61" s="66"/>
      <c r="B61" s="66"/>
      <c r="C61" s="66"/>
      <c r="D61" s="10" t="s">
        <v>27</v>
      </c>
      <c r="E61" s="12">
        <f>E33</f>
        <v>200</v>
      </c>
      <c r="F61" s="12">
        <f t="shared" ref="F61:K61" si="24">F33</f>
        <v>570.29999999999995</v>
      </c>
      <c r="G61" s="12">
        <f t="shared" si="24"/>
        <v>327.7</v>
      </c>
      <c r="H61" s="12">
        <f t="shared" si="24"/>
        <v>320</v>
      </c>
      <c r="I61" s="12">
        <f t="shared" si="24"/>
        <v>350</v>
      </c>
      <c r="J61" s="12">
        <f t="shared" si="24"/>
        <v>355</v>
      </c>
      <c r="K61" s="12">
        <f t="shared" si="24"/>
        <v>360</v>
      </c>
      <c r="L61" s="13">
        <f t="shared" si="2"/>
        <v>2483</v>
      </c>
      <c r="M61" s="27"/>
      <c r="N61" s="28"/>
      <c r="O61" s="29"/>
    </row>
  </sheetData>
  <autoFilter ref="A12:O61"/>
  <mergeCells count="79">
    <mergeCell ref="A44:A45"/>
    <mergeCell ref="B44:B45"/>
    <mergeCell ref="C44:C45"/>
    <mergeCell ref="O10:O11"/>
    <mergeCell ref="B10:B11"/>
    <mergeCell ref="C10:C11"/>
    <mergeCell ref="D10:D11"/>
    <mergeCell ref="E10:L10"/>
    <mergeCell ref="A10:A11"/>
    <mergeCell ref="N10:N11"/>
    <mergeCell ref="A18:A19"/>
    <mergeCell ref="B18:B19"/>
    <mergeCell ref="C18:C19"/>
    <mergeCell ref="C13:C14"/>
    <mergeCell ref="B13:B14"/>
    <mergeCell ref="A13:A14"/>
    <mergeCell ref="A46:A47"/>
    <mergeCell ref="B46:B47"/>
    <mergeCell ref="C46:C47"/>
    <mergeCell ref="A58:C58"/>
    <mergeCell ref="A59:C61"/>
    <mergeCell ref="A53:A54"/>
    <mergeCell ref="C53:C54"/>
    <mergeCell ref="B53:B54"/>
    <mergeCell ref="A49:A50"/>
    <mergeCell ref="B49:B50"/>
    <mergeCell ref="C49:C50"/>
    <mergeCell ref="A42:A43"/>
    <mergeCell ref="B42:B43"/>
    <mergeCell ref="C42:C43"/>
    <mergeCell ref="A32:A33"/>
    <mergeCell ref="B32:B33"/>
    <mergeCell ref="C32:C33"/>
    <mergeCell ref="A38:A39"/>
    <mergeCell ref="B38:B39"/>
    <mergeCell ref="C38:C39"/>
    <mergeCell ref="A23:A24"/>
    <mergeCell ref="B23:B24"/>
    <mergeCell ref="C23:C24"/>
    <mergeCell ref="A34:A35"/>
    <mergeCell ref="B34:B35"/>
    <mergeCell ref="C34:C35"/>
    <mergeCell ref="A25:A26"/>
    <mergeCell ref="B25:B26"/>
    <mergeCell ref="C25:C26"/>
    <mergeCell ref="M10:M11"/>
    <mergeCell ref="M25:M26"/>
    <mergeCell ref="N25:N26"/>
    <mergeCell ref="O25:O26"/>
    <mergeCell ref="M27:N27"/>
    <mergeCell ref="M23:O24"/>
    <mergeCell ref="M20:O20"/>
    <mergeCell ref="M15:M19"/>
    <mergeCell ref="N15:N19"/>
    <mergeCell ref="O15:O19"/>
    <mergeCell ref="M13:O14"/>
    <mergeCell ref="M42:O43"/>
    <mergeCell ref="M32:O33"/>
    <mergeCell ref="M34:O35"/>
    <mergeCell ref="M29:O29"/>
    <mergeCell ref="M28:N28"/>
    <mergeCell ref="M30:N30"/>
    <mergeCell ref="M31:N31"/>
    <mergeCell ref="M58:O61"/>
    <mergeCell ref="K1:O6"/>
    <mergeCell ref="F8:K8"/>
    <mergeCell ref="M49:O50"/>
    <mergeCell ref="M53:M54"/>
    <mergeCell ref="N53:N54"/>
    <mergeCell ref="O53:O54"/>
    <mergeCell ref="M44:M45"/>
    <mergeCell ref="N44:N45"/>
    <mergeCell ref="O44:O45"/>
    <mergeCell ref="M46:M47"/>
    <mergeCell ref="N46:N47"/>
    <mergeCell ref="O46:O47"/>
    <mergeCell ref="M38:M39"/>
    <mergeCell ref="N38:N39"/>
    <mergeCell ref="O38:O39"/>
  </mergeCells>
  <pageMargins left="0.31496062992125984" right="0.31496062992125984" top="0.74803149606299213" bottom="0.35433070866141736" header="0" footer="0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2018-12-24T06:22:51Z</dcterms:modified>
</cp:coreProperties>
</file>